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7710" firstSheet="1" activeTab="4"/>
  </bookViews>
  <sheets>
    <sheet name="Taul1" sheetId="1" state="hidden" r:id="rId1"/>
    <sheet name="Osanottajat" sheetId="2" r:id="rId2"/>
    <sheet name="Taul3" sheetId="3" state="hidden" r:id="rId3"/>
    <sheet name="M35JO" sheetId="4" r:id="rId4"/>
    <sheet name="M35 Ottelut" sheetId="5" r:id="rId5"/>
    <sheet name="M40JO" sheetId="6" r:id="rId6"/>
    <sheet name="M40 Ottelut" sheetId="7" r:id="rId7"/>
    <sheet name="M50JO" sheetId="8" r:id="rId8"/>
    <sheet name="M50 Ottelut" sheetId="9" r:id="rId9"/>
    <sheet name="M60JO" sheetId="10" r:id="rId10"/>
    <sheet name="M60 Ottelut" sheetId="11" r:id="rId11"/>
    <sheet name="M70JO" sheetId="12" r:id="rId12"/>
    <sheet name="M70 Ottelut" sheetId="13" r:id="rId13"/>
    <sheet name="M80JO" sheetId="14" r:id="rId14"/>
    <sheet name="M80 Ottelut" sheetId="15" r:id="rId15"/>
    <sheet name="Blankko kaavio" sheetId="16" r:id="rId16"/>
  </sheets>
  <definedNames/>
  <calcPr fullCalcOnLoad="1"/>
</workbook>
</file>

<file path=xl/sharedStrings.xml><?xml version="1.0" encoding="utf-8"?>
<sst xmlns="http://schemas.openxmlformats.org/spreadsheetml/2006/main" count="2380" uniqueCount="261">
  <si>
    <t>Seura</t>
  </si>
  <si>
    <t>Luokka</t>
  </si>
  <si>
    <t>Pelaaja 1</t>
  </si>
  <si>
    <t>Pelaaja 2</t>
  </si>
  <si>
    <t>Jaatinen Ari</t>
  </si>
  <si>
    <t>Uusikivi Hannu</t>
  </si>
  <si>
    <t>Leskinen Kari</t>
  </si>
  <si>
    <t>Huttunen Leif</t>
  </si>
  <si>
    <t xml:space="preserve">MARATON </t>
  </si>
  <si>
    <t>Vihervaara Pentti</t>
  </si>
  <si>
    <t>Blomfelt Kaj</t>
  </si>
  <si>
    <t xml:space="preserve">Mustonen Juha </t>
  </si>
  <si>
    <t>PTS-60</t>
  </si>
  <si>
    <t xml:space="preserve">Hietikko Jorma </t>
  </si>
  <si>
    <t>BK</t>
  </si>
  <si>
    <t>Löppönen Hannu</t>
  </si>
  <si>
    <t>Puustjärvi Aki</t>
  </si>
  <si>
    <t>BF-78</t>
  </si>
  <si>
    <t xml:space="preserve">Söderberg Roger </t>
  </si>
  <si>
    <t>Korpela Veli-Matti</t>
  </si>
  <si>
    <t>Kuivalainen Veli-Matti</t>
  </si>
  <si>
    <t xml:space="preserve">JysRy I </t>
  </si>
  <si>
    <t>Lehtonen Tomi</t>
  </si>
  <si>
    <t xml:space="preserve">Laasanen Henry </t>
  </si>
  <si>
    <t>JysRy II</t>
  </si>
  <si>
    <t>Lehtonen Kari</t>
  </si>
  <si>
    <t>Kara Tauno</t>
  </si>
  <si>
    <t>JysRy III</t>
  </si>
  <si>
    <t xml:space="preserve">JysRy </t>
  </si>
  <si>
    <t>MPS</t>
  </si>
  <si>
    <t xml:space="preserve">Ruotsalainen Markku </t>
  </si>
  <si>
    <t xml:space="preserve">Uimi Markku </t>
  </si>
  <si>
    <t xml:space="preserve">Koskinen Ari-Matti </t>
  </si>
  <si>
    <t xml:space="preserve">Kivelä Leo </t>
  </si>
  <si>
    <t>Muinonen Julius</t>
  </si>
  <si>
    <t>LPTS</t>
  </si>
  <si>
    <t>WEGA</t>
  </si>
  <si>
    <t xml:space="preserve">Nyberg Håkan </t>
  </si>
  <si>
    <t xml:space="preserve">Reiman Seppo </t>
  </si>
  <si>
    <t xml:space="preserve">Pitkänen Risto </t>
  </si>
  <si>
    <t xml:space="preserve">Merimaa Kai </t>
  </si>
  <si>
    <t xml:space="preserve">Huotari Yrjö </t>
  </si>
  <si>
    <t xml:space="preserve"> Lappalainen  Pekka</t>
  </si>
  <si>
    <t>Järvinen Heikki</t>
  </si>
  <si>
    <t>Voutilainen Timo</t>
  </si>
  <si>
    <t xml:space="preserve">Niukkanen Pentti </t>
  </si>
  <si>
    <t xml:space="preserve">Väisänen Veikko </t>
  </si>
  <si>
    <t>ToTe 1</t>
  </si>
  <si>
    <t>ToTe 2</t>
  </si>
  <si>
    <t xml:space="preserve">ToTe </t>
  </si>
  <si>
    <t xml:space="preserve">Halttunen Kari </t>
  </si>
  <si>
    <t xml:space="preserve">Kalenius Markku </t>
  </si>
  <si>
    <t xml:space="preserve">Nummelin Kari </t>
  </si>
  <si>
    <t>Simelius Erkki</t>
  </si>
  <si>
    <t xml:space="preserve">Kerttula Yrjö </t>
  </si>
  <si>
    <t xml:space="preserve">Söderström Ingvar </t>
  </si>
  <si>
    <t>PT 75</t>
  </si>
  <si>
    <t>Rimpiläinen Juha</t>
  </si>
  <si>
    <t>Järviö Antti</t>
  </si>
  <si>
    <t>Lindfors Matti</t>
  </si>
  <si>
    <t>Brander Richard</t>
  </si>
  <si>
    <t>Lunden Kimmo</t>
  </si>
  <si>
    <t xml:space="preserve">Ollikainen Kai </t>
  </si>
  <si>
    <t>Sihvo Hannu</t>
  </si>
  <si>
    <t>Pitkänen Terho</t>
  </si>
  <si>
    <t>Nuolioja Jouko</t>
  </si>
  <si>
    <t>TIP-70</t>
  </si>
  <si>
    <t xml:space="preserve">Kansonen Jukka </t>
  </si>
  <si>
    <t xml:space="preserve">Kotamäki Petri </t>
  </si>
  <si>
    <t xml:space="preserve">Siren Ari-Pekka </t>
  </si>
  <si>
    <t xml:space="preserve">Suominen Risto </t>
  </si>
  <si>
    <t xml:space="preserve">Nordling Eero </t>
  </si>
  <si>
    <t xml:space="preserve">Siekkinen Jarmo </t>
  </si>
  <si>
    <t xml:space="preserve">Mäkinen Pertti </t>
  </si>
  <si>
    <t xml:space="preserve">Immonen Asko </t>
  </si>
  <si>
    <t xml:space="preserve">Oksanen Jorma </t>
  </si>
  <si>
    <t xml:space="preserve">Nuutinen Markku </t>
  </si>
  <si>
    <t>Eklund Peter</t>
  </si>
  <si>
    <t>Somervuori Jukka</t>
  </si>
  <si>
    <t xml:space="preserve">Hallbäck Thomas </t>
  </si>
  <si>
    <t xml:space="preserve">Kurvinen Matti </t>
  </si>
  <si>
    <t>MBF</t>
  </si>
  <si>
    <t xml:space="preserve">Öberg Jaakko </t>
  </si>
  <si>
    <t xml:space="preserve">Veromaa Jari </t>
  </si>
  <si>
    <t xml:space="preserve">Rahikainen Jussi </t>
  </si>
  <si>
    <t>PT-Espoo</t>
  </si>
  <si>
    <t xml:space="preserve">Jormanainen Vesa </t>
  </si>
  <si>
    <t xml:space="preserve">Yan Zhuo Ping </t>
  </si>
  <si>
    <t>HUT</t>
  </si>
  <si>
    <t xml:space="preserve">Sandell Toni </t>
  </si>
  <si>
    <t xml:space="preserve">Lehtonen Jarno </t>
  </si>
  <si>
    <t>HP</t>
  </si>
  <si>
    <t xml:space="preserve">Kotoluoto Mika </t>
  </si>
  <si>
    <t xml:space="preserve">Lappalainen Matti </t>
  </si>
  <si>
    <t xml:space="preserve">Vyrzhikovskiy Vadim </t>
  </si>
  <si>
    <t>BK 1</t>
  </si>
  <si>
    <t>BK 2</t>
  </si>
  <si>
    <t>MPS 1</t>
  </si>
  <si>
    <t>MPS 2</t>
  </si>
  <si>
    <t>TIP-70 1</t>
  </si>
  <si>
    <t>TIP-70 2</t>
  </si>
  <si>
    <t>TIP-70 3</t>
  </si>
  <si>
    <t>WEGA 2</t>
  </si>
  <si>
    <t>WEGA 1</t>
  </si>
  <si>
    <t>GraPi 1</t>
  </si>
  <si>
    <t>GraPi 2</t>
  </si>
  <si>
    <t>JysRy</t>
  </si>
  <si>
    <t>JysRy I</t>
  </si>
  <si>
    <t>klo 9.30</t>
  </si>
  <si>
    <t>klo 13.00</t>
  </si>
  <si>
    <t xml:space="preserve">JysRy II </t>
  </si>
  <si>
    <t>klo 12.00</t>
  </si>
  <si>
    <t>BK-2</t>
  </si>
  <si>
    <t>ToTe</t>
  </si>
  <si>
    <t>klo 14.00</t>
  </si>
  <si>
    <t>Veteraanien joukkue-SM 2014   M80JO</t>
  </si>
  <si>
    <t>Veteraanien joukkue-SM 2014   M70JO</t>
  </si>
  <si>
    <t>Veteraanien joukkue-SM 2014   M60JO</t>
  </si>
  <si>
    <t>Veteraanien joukkue-SM 2014   M50JO</t>
  </si>
  <si>
    <t>Veteraanien joukkue-SM 2014   M40JO</t>
  </si>
  <si>
    <t>Veteraanien joukkue-SM 2014   M35JO</t>
  </si>
  <si>
    <t>Ollikainen Kai</t>
  </si>
  <si>
    <t>Laane Lauri</t>
  </si>
  <si>
    <t xml:space="preserve">Kuutti Simo </t>
  </si>
  <si>
    <t xml:space="preserve">Söderberg Stefan </t>
  </si>
  <si>
    <t>R-sija1</t>
  </si>
  <si>
    <t>R-sija2</t>
  </si>
  <si>
    <t>Kotamäki Petri 170</t>
  </si>
  <si>
    <t>Julius Muinonen, Risto Pitkänen 89, 84</t>
  </si>
  <si>
    <t>Fredriksson Kjell 173</t>
  </si>
  <si>
    <t>Tuomainen Heikki 312</t>
  </si>
  <si>
    <t>Merimaa Kai 238</t>
  </si>
  <si>
    <t>Siitonen Kauko 379</t>
  </si>
  <si>
    <t>Makkonen Pauli 545</t>
  </si>
  <si>
    <t>R-total</t>
  </si>
  <si>
    <t>Suomen Pöytätennisliitto</t>
  </si>
  <si>
    <t>KILPAILU</t>
  </si>
  <si>
    <t>Joukkuepöytäkirja</t>
  </si>
  <si>
    <t>JÄRJESTÄJÄ</t>
  </si>
  <si>
    <t>2-pelaajan joukkueille</t>
  </si>
  <si>
    <t>LUOKKA</t>
  </si>
  <si>
    <t>PÄIVÄ</t>
  </si>
  <si>
    <t xml:space="preserve"> klo</t>
  </si>
  <si>
    <t>Joukkue ja pelaajanimet kokonaan</t>
  </si>
  <si>
    <t>Koti</t>
  </si>
  <si>
    <t>Vieras</t>
  </si>
  <si>
    <t>A</t>
  </si>
  <si>
    <t>aa</t>
  </si>
  <si>
    <t>X</t>
  </si>
  <si>
    <t>xx</t>
  </si>
  <si>
    <t>B</t>
  </si>
  <si>
    <t>nn</t>
  </si>
  <si>
    <t>Y</t>
  </si>
  <si>
    <t>yy</t>
  </si>
  <si>
    <t>Nelinpelin pelaajat</t>
  </si>
  <si>
    <t>cc</t>
  </si>
  <si>
    <t>dd</t>
  </si>
  <si>
    <t>Vain erien jäännöspisteet (-0 vaatii eteen tekstimuotoilupilkun ')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</si>
  <si>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</si>
  <si>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</si>
  <si>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</si>
  <si>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</si>
  <si>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</si>
  <si>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</si>
  <si>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</si>
  <si>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</si>
  <si>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</si>
  <si>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</si>
  <si>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</si>
  <si>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</si>
  <si>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</si>
  <si>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</si>
  <si>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</si>
  <si>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</si>
  <si>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</si>
  <si>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</si>
  <si>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</si>
  <si>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</si>
  <si>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Veteraani SM 2014</t>
  </si>
  <si>
    <t>M35 joukkue</t>
  </si>
  <si>
    <t>Wega</t>
  </si>
  <si>
    <t>Laasanen Henry</t>
  </si>
  <si>
    <t>Lehtonen Jarno</t>
  </si>
  <si>
    <t>Sandell Toni</t>
  </si>
  <si>
    <t>Kotamäki Petri</t>
  </si>
  <si>
    <t>M35 joukkue Finaali</t>
  </si>
  <si>
    <t>M40 joukkue</t>
  </si>
  <si>
    <t>Kivelä Leo</t>
  </si>
  <si>
    <t>Julius Muinonen</t>
  </si>
  <si>
    <t>Öberg Jaakko</t>
  </si>
  <si>
    <t>Veromaa Jari</t>
  </si>
  <si>
    <t>Kotoluoto Mika</t>
  </si>
  <si>
    <t>Lappalainen Matti</t>
  </si>
  <si>
    <t>PT Espoo</t>
  </si>
  <si>
    <t>Yan Zhuo Ping</t>
  </si>
  <si>
    <t>Rahikainen Jussi</t>
  </si>
  <si>
    <t>Hallbäck Thomas</t>
  </si>
  <si>
    <t>Kurvinen Matti</t>
  </si>
  <si>
    <t>M40 joukkue Semifinaali</t>
  </si>
  <si>
    <t>M40 joukkue Finaali</t>
  </si>
  <si>
    <t>Ruotsalainen Markku</t>
  </si>
  <si>
    <t>Uimi Markku</t>
  </si>
  <si>
    <t>M50 joukkue</t>
  </si>
  <si>
    <t>Sirén Ari-Pekka</t>
  </si>
  <si>
    <t>Suominen Risto</t>
  </si>
  <si>
    <t>Pitkänen Risto</t>
  </si>
  <si>
    <t>Kansonen Jukka</t>
  </si>
  <si>
    <t>Tuomainen Heikki</t>
  </si>
  <si>
    <t>Mustonen Juha</t>
  </si>
  <si>
    <t>Hietikko Jorma</t>
  </si>
  <si>
    <t>Joukkue 1</t>
  </si>
  <si>
    <t>Joukkue 2</t>
  </si>
  <si>
    <t>bb</t>
  </si>
  <si>
    <t>zz</t>
  </si>
  <si>
    <t>Söderberg Roger</t>
  </si>
  <si>
    <t>Söderberg Stefan</t>
  </si>
  <si>
    <t>Fredriksson Kjell</t>
  </si>
  <si>
    <t>M50 joukkue Semifinaali</t>
  </si>
  <si>
    <t>M50 joukkue Finaali</t>
  </si>
  <si>
    <t>M60 joukkue</t>
  </si>
  <si>
    <t>Oksanen Jorma</t>
  </si>
  <si>
    <t>Nuutinen Markku</t>
  </si>
  <si>
    <t>Wega 2</t>
  </si>
  <si>
    <t>Siitonen Kauko</t>
  </si>
  <si>
    <t>Nordling Eero</t>
  </si>
  <si>
    <t>Siekkinen Jarmo</t>
  </si>
  <si>
    <t>Wega 1</t>
  </si>
  <si>
    <t>Mäkinen Pertti</t>
  </si>
  <si>
    <t>Immonen Asko</t>
  </si>
  <si>
    <t>Vyrzhikovskiy Vadim</t>
  </si>
  <si>
    <t>Nyberg Håkan</t>
  </si>
  <si>
    <t>Merimaa Kai</t>
  </si>
  <si>
    <t>Jormanainen Vesa</t>
  </si>
  <si>
    <t>M60 joukkue Semifinaali</t>
  </si>
  <si>
    <t>M60 joukkue Finaali</t>
  </si>
  <si>
    <t>PT-75</t>
  </si>
  <si>
    <t>Niukkanen Pentti</t>
  </si>
  <si>
    <t>Väisänen Veikko</t>
  </si>
  <si>
    <t>Kerttula Yrjö</t>
  </si>
  <si>
    <t>Söderström Ingvar</t>
  </si>
  <si>
    <t>M70 joukkue</t>
  </si>
  <si>
    <t>Maraton</t>
  </si>
  <si>
    <t>Huotari Yrjö</t>
  </si>
  <si>
    <t>Halttunen Kari</t>
  </si>
  <si>
    <t>Kalenius Markku</t>
  </si>
  <si>
    <t>M70 joukkue Finaali</t>
  </si>
  <si>
    <t>M70 joukkue Semifinaali</t>
  </si>
  <si>
    <t>Lappalainen Pekka</t>
  </si>
  <si>
    <t>Makkonen Pauli</t>
  </si>
  <si>
    <t>Nummelin Kari</t>
  </si>
  <si>
    <t>-0</t>
  </si>
  <si>
    <t>w.o.</t>
  </si>
  <si>
    <t>M35 joukkue Semifinaali</t>
  </si>
  <si>
    <t>JysRy 1</t>
  </si>
  <si>
    <t>Jysry</t>
  </si>
  <si>
    <t>JysRy 2</t>
  </si>
  <si>
    <t>Kuutti Simo</t>
  </si>
  <si>
    <t>3-0</t>
  </si>
  <si>
    <t>3-2</t>
  </si>
  <si>
    <t>3-1</t>
  </si>
  <si>
    <t>w.o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</si>
</sst>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dd\.mm\.yyyy"/>
    <numFmt numFmtId="169" formatCode="0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ashed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ck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1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4" fillId="0" borderId="25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19" xfId="0" applyBorder="1" applyAlignment="1">
      <alignment/>
    </xf>
    <xf numFmtId="2" fontId="2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left" vertical="center" indent="2"/>
      <protection locked="0"/>
    </xf>
    <xf numFmtId="0" fontId="2" fillId="0" borderId="32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/>
    </xf>
    <xf numFmtId="0" fontId="2" fillId="0" borderId="3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2" fillId="0" borderId="3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/>
    </xf>
    <xf numFmtId="0" fontId="5" fillId="0" borderId="28" xfId="0" applyFont="1" applyBorder="1" applyAlignment="1" applyProtection="1">
      <alignment/>
      <protection/>
    </xf>
    <xf numFmtId="0" fontId="5" fillId="0" borderId="28" xfId="0" applyNumberFormat="1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169" fontId="2" fillId="33" borderId="32" xfId="0" applyNumberFormat="1" applyFont="1" applyFill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NumberFormat="1" applyFont="1" applyBorder="1" applyAlignment="1">
      <alignment horizontal="center"/>
    </xf>
    <xf numFmtId="0" fontId="3" fillId="0" borderId="40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169" fontId="2" fillId="33" borderId="34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5" fillId="0" borderId="42" xfId="0" applyNumberFormat="1" applyFont="1" applyBorder="1" applyAlignment="1" applyProtection="1">
      <alignment horizontal="left"/>
      <protection/>
    </xf>
    <xf numFmtId="0" fontId="5" fillId="0" borderId="28" xfId="0" applyNumberFormat="1" applyFont="1" applyBorder="1" applyAlignment="1" applyProtection="1">
      <alignment horizontal="left"/>
      <protection/>
    </xf>
    <xf numFmtId="0" fontId="0" fillId="0" borderId="43" xfId="0" applyNumberFormat="1" applyBorder="1" applyAlignment="1" applyProtection="1">
      <alignment horizontal="left"/>
      <protection/>
    </xf>
    <xf numFmtId="169" fontId="2" fillId="33" borderId="32" xfId="0" applyNumberFormat="1" applyFont="1" applyFill="1" applyBorder="1" applyAlignment="1" applyProtection="1">
      <alignment horizontal="center" vertical="center"/>
      <protection locked="0"/>
    </xf>
    <xf numFmtId="169" fontId="2" fillId="33" borderId="44" xfId="0" applyNumberFormat="1" applyFont="1" applyFill="1" applyBorder="1" applyAlignment="1" applyProtection="1">
      <alignment horizontal="center" vertical="center"/>
      <protection locked="0"/>
    </xf>
    <xf numFmtId="169" fontId="2" fillId="33" borderId="34" xfId="0" applyNumberFormat="1" applyFont="1" applyFill="1" applyBorder="1" applyAlignment="1" applyProtection="1">
      <alignment horizontal="center" vertical="center"/>
      <protection locked="0"/>
    </xf>
    <xf numFmtId="169" fontId="2" fillId="33" borderId="45" xfId="0" applyNumberFormat="1" applyFont="1" applyFill="1" applyBorder="1" applyAlignment="1" applyProtection="1">
      <alignment horizontal="center"/>
      <protection locked="0"/>
    </xf>
    <xf numFmtId="169" fontId="2" fillId="33" borderId="32" xfId="0" applyNumberFormat="1" applyFont="1" applyFill="1" applyBorder="1" applyAlignment="1" applyProtection="1" quotePrefix="1">
      <alignment horizontal="center"/>
      <protection locked="0"/>
    </xf>
    <xf numFmtId="0" fontId="2" fillId="0" borderId="46" xfId="0" applyNumberFormat="1" applyFont="1" applyBorder="1" applyAlignment="1">
      <alignment horizontal="center"/>
    </xf>
    <xf numFmtId="0" fontId="3" fillId="0" borderId="27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4" fillId="0" borderId="4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4" fillId="0" borderId="48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horizontal="center"/>
      <protection/>
    </xf>
    <xf numFmtId="0" fontId="4" fillId="34" borderId="52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left" vertical="center" indent="2"/>
      <protection locked="0"/>
    </xf>
    <xf numFmtId="169" fontId="2" fillId="33" borderId="34" xfId="0" applyNumberFormat="1" applyFont="1" applyFill="1" applyBorder="1" applyAlignment="1" applyProtection="1" quotePrefix="1">
      <alignment horizontal="center" vertical="center"/>
      <protection locked="0"/>
    </xf>
    <xf numFmtId="169" fontId="2" fillId="33" borderId="34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 indent="2"/>
      <protection locked="0"/>
    </xf>
    <xf numFmtId="0" fontId="3" fillId="33" borderId="28" xfId="0" applyFont="1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3" fillId="33" borderId="41" xfId="0" applyFont="1" applyFill="1" applyBorder="1" applyAlignment="1" applyProtection="1">
      <alignment/>
      <protection locked="0"/>
    </xf>
    <xf numFmtId="168" fontId="3" fillId="33" borderId="28" xfId="0" applyNumberFormat="1" applyFont="1" applyFill="1" applyBorder="1" applyAlignment="1" applyProtection="1">
      <alignment horizontal="left"/>
      <protection locked="0"/>
    </xf>
    <xf numFmtId="168" fontId="2" fillId="0" borderId="28" xfId="0" applyNumberFormat="1" applyFont="1" applyBorder="1" applyAlignment="1" applyProtection="1">
      <alignment horizontal="left"/>
      <protection locked="0"/>
    </xf>
    <xf numFmtId="20" fontId="3" fillId="33" borderId="28" xfId="0" applyNumberFormat="1" applyFont="1" applyFill="1" applyBorder="1" applyAlignment="1" applyProtection="1">
      <alignment/>
      <protection locked="0"/>
    </xf>
    <xf numFmtId="0" fontId="3" fillId="33" borderId="27" xfId="0" applyFont="1" applyFill="1" applyBorder="1" applyAlignment="1" applyProtection="1">
      <alignment horizontal="left" vertical="center" indent="2"/>
      <protection locked="0"/>
    </xf>
    <xf numFmtId="0" fontId="2" fillId="33" borderId="31" xfId="0" applyFont="1" applyFill="1" applyBorder="1" applyAlignment="1" applyProtection="1">
      <alignment horizontal="left" vertical="center" indent="2"/>
      <protection locked="0"/>
    </xf>
    <xf numFmtId="0" fontId="2" fillId="0" borderId="28" xfId="0" applyFont="1" applyBorder="1" applyAlignment="1" applyProtection="1">
      <alignment horizontal="left" vertical="center" indent="2"/>
      <protection locked="0"/>
    </xf>
    <xf numFmtId="0" fontId="2" fillId="0" borderId="41" xfId="0" applyFont="1" applyBorder="1" applyAlignment="1" applyProtection="1">
      <alignment horizontal="left" vertical="center" indent="2"/>
      <protection locked="0"/>
    </xf>
    <xf numFmtId="0" fontId="2" fillId="33" borderId="27" xfId="0" applyFont="1" applyFill="1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/>
      <protection locked="0"/>
    </xf>
    <xf numFmtId="0" fontId="9" fillId="0" borderId="27" xfId="0" applyFont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10" fillId="34" borderId="53" xfId="47" applyFont="1" applyFill="1" applyBorder="1" applyAlignment="1" applyProtection="1">
      <alignment horizontal="left" vertical="center" indent="2"/>
      <protection/>
    </xf>
    <xf numFmtId="0" fontId="11" fillId="0" borderId="53" xfId="47" applyBorder="1" applyAlignment="1">
      <alignment horizontal="left" vertical="center" indent="2"/>
      <protection/>
    </xf>
    <xf numFmtId="0" fontId="11" fillId="0" borderId="54" xfId="47" applyBorder="1" applyAlignment="1">
      <alignment horizontal="left" vertical="center" indent="2"/>
      <protection/>
    </xf>
    <xf numFmtId="0" fontId="2" fillId="33" borderId="31" xfId="0" applyFont="1" applyFill="1" applyBorder="1" applyAlignment="1" applyProtection="1">
      <alignment horizontal="left"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l_JoukkuePoytakirja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5.421875" style="0" customWidth="1"/>
    <col min="2" max="2" width="9.140625" style="1" customWidth="1"/>
    <col min="3" max="3" width="24.421875" style="0" customWidth="1"/>
    <col min="4" max="4" width="20.7109375" style="0" customWidth="1"/>
    <col min="5" max="5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5" sqref="E5"/>
    </sheetView>
  </sheetViews>
  <sheetFormatPr defaultColWidth="9.140625" defaultRowHeight="15"/>
  <sheetData>
    <row r="1" spans="1:5" ht="15">
      <c r="A1" t="s">
        <v>117</v>
      </c>
      <c r="E1" t="s">
        <v>108</v>
      </c>
    </row>
    <row r="3" spans="1:7" ht="15">
      <c r="A3" s="2">
        <v>1</v>
      </c>
      <c r="B3" s="3" t="s">
        <v>103</v>
      </c>
      <c r="C3" s="4"/>
      <c r="D3" s="5" t="s">
        <v>103</v>
      </c>
      <c r="E3" s="6"/>
      <c r="F3" s="6"/>
      <c r="G3" s="6"/>
    </row>
    <row r="4" spans="1:7" ht="15">
      <c r="A4" s="7">
        <v>2</v>
      </c>
      <c r="B4" s="8"/>
      <c r="C4" s="9"/>
      <c r="D4" s="10"/>
      <c r="E4" s="11" t="s">
        <v>226</v>
      </c>
      <c r="F4" s="12"/>
      <c r="G4" s="6"/>
    </row>
    <row r="5" spans="1:7" ht="15">
      <c r="A5" s="2">
        <v>3</v>
      </c>
      <c r="B5" s="3" t="s">
        <v>100</v>
      </c>
      <c r="C5" s="4"/>
      <c r="D5" s="13" t="s">
        <v>12</v>
      </c>
      <c r="E5" s="14" t="s">
        <v>258</v>
      </c>
      <c r="F5" s="12"/>
      <c r="G5" s="6"/>
    </row>
    <row r="6" spans="1:7" ht="15">
      <c r="A6" s="7">
        <v>4</v>
      </c>
      <c r="B6" s="8" t="s">
        <v>12</v>
      </c>
      <c r="C6" s="9"/>
      <c r="D6" s="15" t="s">
        <v>257</v>
      </c>
      <c r="E6" s="14"/>
      <c r="F6" s="11" t="s">
        <v>106</v>
      </c>
      <c r="G6" s="6"/>
    </row>
    <row r="7" spans="1:7" ht="15">
      <c r="A7" s="2">
        <v>5</v>
      </c>
      <c r="B7" s="3" t="s">
        <v>14</v>
      </c>
      <c r="C7" s="4"/>
      <c r="D7" s="16" t="s">
        <v>14</v>
      </c>
      <c r="E7" s="14"/>
      <c r="F7" s="26" t="s">
        <v>259</v>
      </c>
      <c r="G7" s="12"/>
    </row>
    <row r="8" spans="1:7" ht="15">
      <c r="A8" s="18">
        <v>6</v>
      </c>
      <c r="B8" s="8" t="s">
        <v>29</v>
      </c>
      <c r="C8" s="9"/>
      <c r="D8" s="19" t="s">
        <v>259</v>
      </c>
      <c r="E8" s="20" t="s">
        <v>106</v>
      </c>
      <c r="F8" s="14"/>
      <c r="G8" s="27"/>
    </row>
    <row r="9" spans="1:7" ht="15">
      <c r="A9" s="2">
        <v>7</v>
      </c>
      <c r="B9" s="22"/>
      <c r="C9" s="23"/>
      <c r="D9" s="13" t="s">
        <v>106</v>
      </c>
      <c r="E9" s="12" t="s">
        <v>257</v>
      </c>
      <c r="F9" s="14"/>
      <c r="G9" s="27"/>
    </row>
    <row r="10" spans="1:7" ht="15">
      <c r="A10" s="7">
        <v>8</v>
      </c>
      <c r="B10" s="24" t="s">
        <v>106</v>
      </c>
      <c r="C10" s="25"/>
      <c r="D10" s="15"/>
      <c r="E10" s="21"/>
      <c r="F10" s="14"/>
      <c r="G10" s="27"/>
    </row>
    <row r="11" spans="1:7" ht="15">
      <c r="A11" s="28"/>
      <c r="B11" s="28"/>
      <c r="C11" s="28"/>
      <c r="D11" s="15"/>
      <c r="E11" s="21"/>
      <c r="F11" s="14"/>
      <c r="G11" s="27"/>
    </row>
    <row r="12" spans="1:9" ht="15">
      <c r="A12" s="28"/>
      <c r="B12" s="29"/>
      <c r="C12" s="30"/>
      <c r="D12" s="15"/>
      <c r="E12" s="12"/>
      <c r="F12" s="14"/>
      <c r="G12" s="15" t="s">
        <v>91</v>
      </c>
      <c r="H12" s="31"/>
      <c r="I12" s="32"/>
    </row>
    <row r="13" spans="1:9" ht="15">
      <c r="A13" s="2">
        <v>9</v>
      </c>
      <c r="B13" s="33" t="s">
        <v>85</v>
      </c>
      <c r="C13" s="34"/>
      <c r="D13" s="16" t="s">
        <v>85</v>
      </c>
      <c r="E13" s="12"/>
      <c r="F13" s="14"/>
      <c r="G13" s="35" t="s">
        <v>258</v>
      </c>
      <c r="H13" s="36"/>
      <c r="I13" s="36"/>
    </row>
    <row r="14" spans="1:9" ht="15">
      <c r="A14" s="7">
        <v>10</v>
      </c>
      <c r="C14" s="25"/>
      <c r="D14" s="19"/>
      <c r="E14" s="11" t="s">
        <v>222</v>
      </c>
      <c r="F14" s="14"/>
      <c r="G14" s="27"/>
      <c r="H14" s="37"/>
      <c r="I14" s="36"/>
    </row>
    <row r="15" spans="1:9" ht="15">
      <c r="A15" s="2">
        <v>11</v>
      </c>
      <c r="B15" s="3" t="s">
        <v>102</v>
      </c>
      <c r="C15" s="4"/>
      <c r="D15" s="13" t="s">
        <v>222</v>
      </c>
      <c r="E15" s="14" t="s">
        <v>258</v>
      </c>
      <c r="F15" s="14"/>
      <c r="G15" s="27"/>
      <c r="H15" s="36"/>
      <c r="I15" s="36"/>
    </row>
    <row r="16" spans="1:9" ht="15">
      <c r="A16" s="7">
        <v>12</v>
      </c>
      <c r="B16" s="38" t="s">
        <v>99</v>
      </c>
      <c r="C16" s="9"/>
      <c r="D16" s="15" t="s">
        <v>259</v>
      </c>
      <c r="E16" s="14"/>
      <c r="F16" s="20" t="s">
        <v>91</v>
      </c>
      <c r="G16" s="27"/>
      <c r="H16" s="37"/>
      <c r="I16" s="36"/>
    </row>
    <row r="17" spans="1:9" ht="15">
      <c r="A17" s="2">
        <v>13</v>
      </c>
      <c r="B17" s="22" t="s">
        <v>101</v>
      </c>
      <c r="C17" s="23"/>
      <c r="D17" s="16" t="s">
        <v>101</v>
      </c>
      <c r="E17" s="14"/>
      <c r="F17" s="12" t="s">
        <v>258</v>
      </c>
      <c r="G17" s="27"/>
      <c r="H17" s="37"/>
      <c r="I17" s="36"/>
    </row>
    <row r="18" spans="1:9" ht="15">
      <c r="A18" s="18">
        <v>14</v>
      </c>
      <c r="B18" s="8"/>
      <c r="C18" s="9"/>
      <c r="D18" s="19"/>
      <c r="E18" s="20" t="s">
        <v>91</v>
      </c>
      <c r="F18" s="12"/>
      <c r="G18" s="27"/>
      <c r="H18" s="32"/>
      <c r="I18" s="32"/>
    </row>
    <row r="19" spans="1:8" ht="15">
      <c r="A19" s="2">
        <v>15</v>
      </c>
      <c r="B19" s="22"/>
      <c r="C19" s="23"/>
      <c r="D19" s="13" t="s">
        <v>91</v>
      </c>
      <c r="E19" s="12" t="s">
        <v>257</v>
      </c>
      <c r="F19" s="12"/>
      <c r="G19" s="27"/>
      <c r="H19" s="36"/>
    </row>
    <row r="20" spans="1:8" ht="15">
      <c r="A20" s="7">
        <v>16</v>
      </c>
      <c r="B20" s="8" t="s">
        <v>91</v>
      </c>
      <c r="C20" s="9"/>
      <c r="D20" s="32"/>
      <c r="E20" s="39"/>
      <c r="F20" s="39"/>
      <c r="G20" s="39"/>
      <c r="H20" s="3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9"/>
  <sheetViews>
    <sheetView zoomScalePageLayoutView="0" workbookViewId="0" topLeftCell="A103">
      <selection activeCell="H122" sqref="H122"/>
    </sheetView>
  </sheetViews>
  <sheetFormatPr defaultColWidth="9.140625" defaultRowHeight="15"/>
  <cols>
    <col min="1" max="1" width="2.140625" style="0" customWidth="1"/>
    <col min="3" max="4" width="23.57421875" style="0" customWidth="1"/>
    <col min="5" max="5" width="5.7109375" style="0" customWidth="1"/>
    <col min="6" max="10" width="6.421875" style="0" customWidth="1"/>
    <col min="11" max="14" width="3.57421875" style="0" customWidth="1"/>
    <col min="15" max="15" width="2.140625" style="0" customWidth="1"/>
  </cols>
  <sheetData>
    <row r="1" spans="1:15" ht="15.75">
      <c r="A1" s="41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.75">
      <c r="A2" s="46"/>
      <c r="B2" s="36"/>
      <c r="C2" s="47" t="s">
        <v>135</v>
      </c>
      <c r="D2" s="48"/>
      <c r="E2" s="48"/>
      <c r="F2" s="36"/>
      <c r="G2" s="49" t="s">
        <v>136</v>
      </c>
      <c r="H2" s="50"/>
      <c r="I2" s="118" t="s">
        <v>178</v>
      </c>
      <c r="J2" s="119"/>
      <c r="K2" s="119"/>
      <c r="L2" s="119"/>
      <c r="M2" s="119"/>
      <c r="N2" s="120"/>
      <c r="O2" s="51"/>
    </row>
    <row r="3" spans="1:15" ht="20.25">
      <c r="A3" s="46"/>
      <c r="B3" s="52"/>
      <c r="C3" s="53" t="s">
        <v>137</v>
      </c>
      <c r="D3" s="48"/>
      <c r="E3" s="48"/>
      <c r="F3" s="36"/>
      <c r="G3" s="49" t="s">
        <v>138</v>
      </c>
      <c r="H3" s="50"/>
      <c r="I3" s="118" t="s">
        <v>14</v>
      </c>
      <c r="J3" s="119"/>
      <c r="K3" s="119"/>
      <c r="L3" s="119"/>
      <c r="M3" s="119"/>
      <c r="N3" s="120"/>
      <c r="O3" s="51"/>
    </row>
    <row r="4" spans="1:15" ht="15">
      <c r="A4" s="46"/>
      <c r="B4" s="48"/>
      <c r="C4" s="54" t="s">
        <v>139</v>
      </c>
      <c r="D4" s="48"/>
      <c r="E4" s="48"/>
      <c r="F4" s="48"/>
      <c r="G4" s="49" t="s">
        <v>140</v>
      </c>
      <c r="H4" s="55"/>
      <c r="I4" s="118" t="s">
        <v>219</v>
      </c>
      <c r="J4" s="118"/>
      <c r="K4" s="118"/>
      <c r="L4" s="118"/>
      <c r="M4" s="118"/>
      <c r="N4" s="121"/>
      <c r="O4" s="51"/>
    </row>
    <row r="5" spans="1:15" ht="15.75">
      <c r="A5" s="46"/>
      <c r="B5" s="48"/>
      <c r="C5" s="48"/>
      <c r="D5" s="48"/>
      <c r="E5" s="48"/>
      <c r="F5" s="48"/>
      <c r="G5" s="49" t="s">
        <v>141</v>
      </c>
      <c r="H5" s="50"/>
      <c r="I5" s="122">
        <v>41951</v>
      </c>
      <c r="J5" s="123"/>
      <c r="K5" s="123"/>
      <c r="L5" s="56" t="s">
        <v>142</v>
      </c>
      <c r="M5" s="124">
        <v>0.3958333333333333</v>
      </c>
      <c r="N5" s="121"/>
      <c r="O5" s="51"/>
    </row>
    <row r="6" spans="1:15" ht="15">
      <c r="A6" s="46"/>
      <c r="B6" s="36"/>
      <c r="C6" s="57" t="s">
        <v>143</v>
      </c>
      <c r="D6" s="48"/>
      <c r="E6" s="48"/>
      <c r="F6" s="48"/>
      <c r="G6" s="57" t="s">
        <v>143</v>
      </c>
      <c r="H6" s="48"/>
      <c r="I6" s="48"/>
      <c r="J6" s="48"/>
      <c r="K6" s="48"/>
      <c r="L6" s="48"/>
      <c r="M6" s="48"/>
      <c r="N6" s="48"/>
      <c r="O6" s="58"/>
    </row>
    <row r="7" spans="1:15" ht="15.75">
      <c r="A7" s="51"/>
      <c r="B7" s="59" t="s">
        <v>144</v>
      </c>
      <c r="C7" s="125" t="s">
        <v>100</v>
      </c>
      <c r="D7" s="126"/>
      <c r="E7" s="60"/>
      <c r="F7" s="61" t="s">
        <v>145</v>
      </c>
      <c r="G7" s="125" t="s">
        <v>12</v>
      </c>
      <c r="H7" s="127"/>
      <c r="I7" s="127"/>
      <c r="J7" s="127"/>
      <c r="K7" s="127"/>
      <c r="L7" s="127"/>
      <c r="M7" s="127"/>
      <c r="N7" s="128"/>
      <c r="O7" s="51"/>
    </row>
    <row r="8" spans="1:15" ht="15">
      <c r="A8" s="51"/>
      <c r="B8" s="62" t="s">
        <v>146</v>
      </c>
      <c r="C8" s="129" t="s">
        <v>221</v>
      </c>
      <c r="D8" s="130"/>
      <c r="E8" s="63"/>
      <c r="F8" s="64" t="s">
        <v>148</v>
      </c>
      <c r="G8" s="129" t="s">
        <v>4</v>
      </c>
      <c r="H8" s="119"/>
      <c r="I8" s="119"/>
      <c r="J8" s="119"/>
      <c r="K8" s="119"/>
      <c r="L8" s="119"/>
      <c r="M8" s="119"/>
      <c r="N8" s="120"/>
      <c r="O8" s="51"/>
    </row>
    <row r="9" spans="1:15" ht="15">
      <c r="A9" s="51"/>
      <c r="B9" s="65" t="s">
        <v>150</v>
      </c>
      <c r="C9" s="129" t="s">
        <v>220</v>
      </c>
      <c r="D9" s="130"/>
      <c r="E9" s="63"/>
      <c r="F9" s="66" t="s">
        <v>152</v>
      </c>
      <c r="G9" s="129" t="s">
        <v>5</v>
      </c>
      <c r="H9" s="119"/>
      <c r="I9" s="119"/>
      <c r="J9" s="119"/>
      <c r="K9" s="119"/>
      <c r="L9" s="119"/>
      <c r="M9" s="119"/>
      <c r="N9" s="120"/>
      <c r="O9" s="51"/>
    </row>
    <row r="10" spans="1:15" ht="15">
      <c r="A10" s="46"/>
      <c r="B10" s="67" t="s">
        <v>154</v>
      </c>
      <c r="C10" s="68"/>
      <c r="D10" s="69"/>
      <c r="E10" s="70"/>
      <c r="F10" s="67" t="s">
        <v>154</v>
      </c>
      <c r="G10" s="71"/>
      <c r="H10" s="71"/>
      <c r="I10" s="71"/>
      <c r="J10" s="71"/>
      <c r="K10" s="71"/>
      <c r="L10" s="71"/>
      <c r="M10" s="71"/>
      <c r="N10" s="71"/>
      <c r="O10" s="58"/>
    </row>
    <row r="11" spans="1:15" ht="15">
      <c r="A11" s="51"/>
      <c r="B11" s="62"/>
      <c r="C11" s="129" t="s">
        <v>220</v>
      </c>
      <c r="D11" s="130"/>
      <c r="E11" s="63"/>
      <c r="F11" s="64"/>
      <c r="G11" s="129" t="s">
        <v>4</v>
      </c>
      <c r="H11" s="119"/>
      <c r="I11" s="119"/>
      <c r="J11" s="119"/>
      <c r="K11" s="119"/>
      <c r="L11" s="119"/>
      <c r="M11" s="119"/>
      <c r="N11" s="120"/>
      <c r="O11" s="51"/>
    </row>
    <row r="12" spans="1:15" ht="15">
      <c r="A12" s="51"/>
      <c r="B12" s="72"/>
      <c r="C12" s="129" t="s">
        <v>221</v>
      </c>
      <c r="D12" s="130"/>
      <c r="E12" s="63"/>
      <c r="F12" s="73"/>
      <c r="G12" s="129" t="s">
        <v>5</v>
      </c>
      <c r="H12" s="119"/>
      <c r="I12" s="119"/>
      <c r="J12" s="119"/>
      <c r="K12" s="119"/>
      <c r="L12" s="119"/>
      <c r="M12" s="119"/>
      <c r="N12" s="120"/>
      <c r="O12" s="51"/>
    </row>
    <row r="13" spans="1:15" ht="15.75">
      <c r="A13" s="46"/>
      <c r="B13" s="48"/>
      <c r="C13" s="48"/>
      <c r="D13" s="48"/>
      <c r="E13" s="48"/>
      <c r="F13" s="74" t="s">
        <v>157</v>
      </c>
      <c r="G13" s="57"/>
      <c r="H13" s="57"/>
      <c r="I13" s="57"/>
      <c r="J13" s="48"/>
      <c r="K13" s="48"/>
      <c r="L13" s="48"/>
      <c r="M13" s="75"/>
      <c r="N13" s="36"/>
      <c r="O13" s="58"/>
    </row>
    <row r="14" spans="1:15" ht="15">
      <c r="A14" s="46"/>
      <c r="B14" s="76" t="s">
        <v>158</v>
      </c>
      <c r="C14" s="48"/>
      <c r="D14" s="48"/>
      <c r="E14" s="48"/>
      <c r="F14" s="77" t="s">
        <v>159</v>
      </c>
      <c r="G14" s="77" t="s">
        <v>160</v>
      </c>
      <c r="H14" s="77" t="s">
        <v>161</v>
      </c>
      <c r="I14" s="77" t="s">
        <v>162</v>
      </c>
      <c r="J14" s="77" t="s">
        <v>163</v>
      </c>
      <c r="K14" s="131" t="s">
        <v>164</v>
      </c>
      <c r="L14" s="132"/>
      <c r="M14" s="78" t="s">
        <v>165</v>
      </c>
      <c r="N14" s="79" t="s">
        <v>166</v>
      </c>
      <c r="O14" s="51"/>
    </row>
    <row r="15" spans="1:15" ht="15">
      <c r="A15" s="51"/>
      <c r="B15" s="80" t="s">
        <v>167</v>
      </c>
      <c r="C15" s="81" t="str">
        <f>IF(C8&gt;"",C8&amp;" - "&amp;G8,"")</f>
        <v>Nuutinen Markku - Jaatinen Ari</v>
      </c>
      <c r="D15" s="82"/>
      <c r="E15" s="83"/>
      <c r="F15" s="84">
        <v>-9</v>
      </c>
      <c r="G15" s="84">
        <v>-5</v>
      </c>
      <c r="H15" s="84">
        <v>-5</v>
      </c>
      <c r="I15" s="84"/>
      <c r="J15" s="84"/>
      <c r="K15" s="85">
        <f>IF(ISBLANK(F15),"",COUNTIF(F15:J15,"&gt;=0"))</f>
        <v>0</v>
      </c>
      <c r="L15" s="86">
        <f>IF(ISBLANK(F15),"",(IF(LEFT(F15,1)="-",1,0)+IF(LEFT(G15,1)="-",1,0)+IF(LEFT(H15,1)="-",1,0)+IF(LEFT(I15,1)="-",1,0)+IF(LEFT(J15,1)="-",1,0)))</f>
        <v>3</v>
      </c>
      <c r="M15" s="87">
        <f aca="true" t="shared" si="0" ref="M15:N19">IF(K15=3,1,"")</f>
      </c>
      <c r="N15" s="88">
        <f t="shared" si="0"/>
        <v>1</v>
      </c>
      <c r="O15" s="51"/>
    </row>
    <row r="16" spans="1:15" ht="15">
      <c r="A16" s="51"/>
      <c r="B16" s="80" t="s">
        <v>168</v>
      </c>
      <c r="C16" s="82" t="str">
        <f>IF(C9&gt;"",C9&amp;" - "&amp;G9,"")</f>
        <v>Oksanen Jorma - Uusikivi Hannu</v>
      </c>
      <c r="D16" s="81"/>
      <c r="E16" s="83"/>
      <c r="F16" s="89">
        <v>-5</v>
      </c>
      <c r="G16" s="84">
        <v>-5</v>
      </c>
      <c r="H16" s="84">
        <v>-8</v>
      </c>
      <c r="I16" s="84"/>
      <c r="J16" s="84"/>
      <c r="K16" s="85">
        <f>IF(ISBLANK(F16),"",COUNTIF(F16:J16,"&gt;=0"))</f>
        <v>0</v>
      </c>
      <c r="L16" s="86">
        <f>IF(ISBLANK(F16),"",(IF(LEFT(F16,1)="-",1,0)+IF(LEFT(G16,1)="-",1,0)+IF(LEFT(H16,1)="-",1,0)+IF(LEFT(I16,1)="-",1,0)+IF(LEFT(J16,1)="-",1,0)))</f>
        <v>3</v>
      </c>
      <c r="M16" s="87">
        <f t="shared" si="0"/>
      </c>
      <c r="N16" s="88">
        <f t="shared" si="0"/>
        <v>1</v>
      </c>
      <c r="O16" s="51"/>
    </row>
    <row r="17" spans="1:15" ht="15">
      <c r="A17" s="51"/>
      <c r="B17" s="90" t="s">
        <v>169</v>
      </c>
      <c r="C17" s="91" t="str">
        <f>IF(C11&gt;"",C11&amp;" / "&amp;C12,"")</f>
        <v>Oksanen Jorma / Nuutinen Markku</v>
      </c>
      <c r="D17" s="92" t="str">
        <f>IF(G11&gt;"",G11&amp;" / "&amp;G12,"")</f>
        <v>Jaatinen Ari / Uusikivi Hannu</v>
      </c>
      <c r="E17" s="93"/>
      <c r="F17" s="94">
        <v>-6</v>
      </c>
      <c r="G17" s="95">
        <v>-4</v>
      </c>
      <c r="H17" s="96">
        <v>7</v>
      </c>
      <c r="I17" s="96">
        <v>-7</v>
      </c>
      <c r="J17" s="96"/>
      <c r="K17" s="85">
        <f>IF(ISBLANK(F17),"",COUNTIF(F17:J17,"&gt;=0"))</f>
        <v>1</v>
      </c>
      <c r="L17" s="86">
        <f>IF(ISBLANK(F17),"",(IF(LEFT(F17,1)="-",1,0)+IF(LEFT(G17,1)="-",1,0)+IF(LEFT(H17,1)="-",1,0)+IF(LEFT(I17,1)="-",1,0)+IF(LEFT(J17,1)="-",1,0)))</f>
        <v>3</v>
      </c>
      <c r="M17" s="87">
        <f t="shared" si="0"/>
      </c>
      <c r="N17" s="88">
        <f t="shared" si="0"/>
        <v>1</v>
      </c>
      <c r="O17" s="51"/>
    </row>
    <row r="18" spans="1:15" ht="15">
      <c r="A18" s="51"/>
      <c r="B18" s="80" t="s">
        <v>170</v>
      </c>
      <c r="C18" s="82" t="str">
        <f>IF(C8&gt;"",C8&amp;" - "&amp;G9,"")</f>
        <v>Nuutinen Markku - Uusikivi Hannu</v>
      </c>
      <c r="D18" s="81"/>
      <c r="E18" s="83"/>
      <c r="F18" s="97"/>
      <c r="G18" s="84"/>
      <c r="H18" s="84"/>
      <c r="I18" s="84"/>
      <c r="J18" s="98"/>
      <c r="K18" s="85">
        <f>IF(ISBLANK(F18),"",COUNTIF(F18:J18,"&gt;=0"))</f>
      </c>
      <c r="L18" s="86">
        <f>IF(ISBLANK(F18),"",(IF(LEFT(F18,1)="-",1,0)+IF(LEFT(G18,1)="-",1,0)+IF(LEFT(H18,1)="-",1,0)+IF(LEFT(I18,1)="-",1,0)+IF(LEFT(J18,1)="-",1,0)))</f>
      </c>
      <c r="M18" s="87">
        <f t="shared" si="0"/>
      </c>
      <c r="N18" s="88">
        <f t="shared" si="0"/>
      </c>
      <c r="O18" s="51"/>
    </row>
    <row r="19" spans="1:15" ht="15.75" thickBot="1">
      <c r="A19" s="51"/>
      <c r="B19" s="80" t="s">
        <v>171</v>
      </c>
      <c r="C19" s="82" t="str">
        <f>IF(C9&gt;"",C9&amp;" - "&amp;G8,"")</f>
        <v>Oksanen Jorma - Jaatinen Ari</v>
      </c>
      <c r="D19" s="81"/>
      <c r="E19" s="83"/>
      <c r="F19" s="98"/>
      <c r="G19" s="84"/>
      <c r="H19" s="98"/>
      <c r="I19" s="84"/>
      <c r="J19" s="84"/>
      <c r="K19" s="85">
        <f>IF(ISBLANK(F19),"",COUNTIF(F19:J19,"&gt;=0"))</f>
      </c>
      <c r="L19" s="99">
        <f>IF(ISBLANK(F19),"",(IF(LEFT(F19,1)="-",1,0)+IF(LEFT(G19,1)="-",1,0)+IF(LEFT(H19,1)="-",1,0)+IF(LEFT(I19,1)="-",1,0)+IF(LEFT(J19,1)="-",1,0)))</f>
      </c>
      <c r="M19" s="109">
        <f t="shared" si="0"/>
      </c>
      <c r="N19" s="110">
        <f t="shared" si="0"/>
      </c>
      <c r="O19" s="51"/>
    </row>
    <row r="20" spans="1:15" ht="16.5" thickBot="1">
      <c r="A20" s="46"/>
      <c r="B20" s="48"/>
      <c r="C20" s="48"/>
      <c r="D20" s="48"/>
      <c r="E20" s="48"/>
      <c r="F20" s="48"/>
      <c r="G20" s="48"/>
      <c r="H20" s="48"/>
      <c r="I20" s="100" t="s">
        <v>172</v>
      </c>
      <c r="J20" s="101"/>
      <c r="K20" s="102">
        <f>IF(ISBLANK(D15),"",SUM(K15:K19))</f>
      </c>
      <c r="L20" s="108">
        <f>IF(ISBLANK(E15),"",SUM(L15:L19))</f>
      </c>
      <c r="M20" s="111">
        <f>IF(ISBLANK(F15),"",SUM(M15:M19))</f>
        <v>0</v>
      </c>
      <c r="N20" s="112">
        <f>IF(ISBLANK(F15),"",SUM(N15:N19))</f>
        <v>3</v>
      </c>
      <c r="O20" s="58"/>
    </row>
    <row r="21" spans="1:15" ht="15">
      <c r="A21" s="46"/>
      <c r="B21" s="47" t="s">
        <v>173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8"/>
    </row>
    <row r="22" spans="1:15" ht="15">
      <c r="A22" s="46"/>
      <c r="B22" s="103" t="s">
        <v>174</v>
      </c>
      <c r="C22" s="103"/>
      <c r="D22" s="103" t="s">
        <v>175</v>
      </c>
      <c r="E22" s="104"/>
      <c r="F22" s="103"/>
      <c r="G22" s="103" t="s">
        <v>176</v>
      </c>
      <c r="H22" s="104"/>
      <c r="I22" s="103"/>
      <c r="J22" s="32" t="s">
        <v>177</v>
      </c>
      <c r="K22" s="36"/>
      <c r="L22" s="48"/>
      <c r="M22" s="48"/>
      <c r="N22" s="48"/>
      <c r="O22" s="58"/>
    </row>
    <row r="23" spans="1:15" ht="18.75" thickBot="1">
      <c r="A23" s="46"/>
      <c r="B23" s="48"/>
      <c r="C23" s="48"/>
      <c r="D23" s="48"/>
      <c r="E23" s="48"/>
      <c r="F23" s="48"/>
      <c r="G23" s="48"/>
      <c r="H23" s="48"/>
      <c r="I23" s="48"/>
      <c r="J23" s="133" t="str">
        <f>IF(M20=3,C7,IF(N20=3,G7,""))</f>
        <v>PTS-60</v>
      </c>
      <c r="K23" s="134"/>
      <c r="L23" s="134"/>
      <c r="M23" s="134"/>
      <c r="N23" s="135"/>
      <c r="O23" s="58"/>
    </row>
    <row r="24" spans="1:15" ht="18.75" thickTop="1">
      <c r="A24" s="105"/>
      <c r="B24" s="106"/>
      <c r="C24" s="106"/>
      <c r="D24" s="106"/>
      <c r="E24" s="106"/>
      <c r="F24" s="106"/>
      <c r="G24" s="106"/>
      <c r="H24" s="106"/>
      <c r="I24" s="106"/>
      <c r="J24" s="113"/>
      <c r="K24" s="113"/>
      <c r="L24" s="113"/>
      <c r="M24" s="113"/>
      <c r="N24" s="113"/>
      <c r="O24" s="107"/>
    </row>
    <row r="26" spans="1:15" ht="15.75">
      <c r="A26" s="41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5" ht="15.75">
      <c r="A27" s="46"/>
      <c r="B27" s="36"/>
      <c r="C27" s="47" t="s">
        <v>135</v>
      </c>
      <c r="D27" s="48"/>
      <c r="E27" s="48"/>
      <c r="F27" s="36"/>
      <c r="G27" s="49" t="s">
        <v>136</v>
      </c>
      <c r="H27" s="50"/>
      <c r="I27" s="118" t="s">
        <v>178</v>
      </c>
      <c r="J27" s="119"/>
      <c r="K27" s="119"/>
      <c r="L27" s="119"/>
      <c r="M27" s="119"/>
      <c r="N27" s="120"/>
      <c r="O27" s="51"/>
    </row>
    <row r="28" spans="1:15" ht="20.25">
      <c r="A28" s="46"/>
      <c r="B28" s="52"/>
      <c r="C28" s="53" t="s">
        <v>137</v>
      </c>
      <c r="D28" s="48"/>
      <c r="E28" s="48"/>
      <c r="F28" s="36"/>
      <c r="G28" s="49" t="s">
        <v>138</v>
      </c>
      <c r="H28" s="50"/>
      <c r="I28" s="118" t="s">
        <v>14</v>
      </c>
      <c r="J28" s="119"/>
      <c r="K28" s="119"/>
      <c r="L28" s="119"/>
      <c r="M28" s="119"/>
      <c r="N28" s="120"/>
      <c r="O28" s="51"/>
    </row>
    <row r="29" spans="1:15" ht="15">
      <c r="A29" s="46"/>
      <c r="B29" s="48"/>
      <c r="C29" s="54" t="s">
        <v>139</v>
      </c>
      <c r="D29" s="48"/>
      <c r="E29" s="48"/>
      <c r="F29" s="48"/>
      <c r="G29" s="49" t="s">
        <v>140</v>
      </c>
      <c r="H29" s="55"/>
      <c r="I29" s="118" t="s">
        <v>219</v>
      </c>
      <c r="J29" s="118"/>
      <c r="K29" s="118"/>
      <c r="L29" s="118"/>
      <c r="M29" s="118"/>
      <c r="N29" s="121"/>
      <c r="O29" s="51"/>
    </row>
    <row r="30" spans="1:15" ht="15.75">
      <c r="A30" s="46"/>
      <c r="B30" s="48"/>
      <c r="C30" s="48"/>
      <c r="D30" s="48"/>
      <c r="E30" s="48"/>
      <c r="F30" s="48"/>
      <c r="G30" s="49" t="s">
        <v>141</v>
      </c>
      <c r="H30" s="50"/>
      <c r="I30" s="122">
        <v>41951</v>
      </c>
      <c r="J30" s="123"/>
      <c r="K30" s="123"/>
      <c r="L30" s="56" t="s">
        <v>142</v>
      </c>
      <c r="M30" s="124">
        <v>0.3958333333333333</v>
      </c>
      <c r="N30" s="121"/>
      <c r="O30" s="51"/>
    </row>
    <row r="31" spans="1:15" ht="15">
      <c r="A31" s="46"/>
      <c r="B31" s="36"/>
      <c r="C31" s="57" t="s">
        <v>143</v>
      </c>
      <c r="D31" s="48"/>
      <c r="E31" s="48"/>
      <c r="F31" s="48"/>
      <c r="G31" s="57" t="s">
        <v>143</v>
      </c>
      <c r="H31" s="48"/>
      <c r="I31" s="48"/>
      <c r="J31" s="48"/>
      <c r="K31" s="48"/>
      <c r="L31" s="48"/>
      <c r="M31" s="48"/>
      <c r="N31" s="48"/>
      <c r="O31" s="58"/>
    </row>
    <row r="32" spans="1:15" ht="15.75">
      <c r="A32" s="51"/>
      <c r="B32" s="59" t="s">
        <v>144</v>
      </c>
      <c r="C32" s="125" t="s">
        <v>14</v>
      </c>
      <c r="D32" s="126"/>
      <c r="E32" s="60"/>
      <c r="F32" s="61" t="s">
        <v>145</v>
      </c>
      <c r="G32" s="125" t="s">
        <v>29</v>
      </c>
      <c r="H32" s="127"/>
      <c r="I32" s="127"/>
      <c r="J32" s="127"/>
      <c r="K32" s="127"/>
      <c r="L32" s="127"/>
      <c r="M32" s="127"/>
      <c r="N32" s="128"/>
      <c r="O32" s="51"/>
    </row>
    <row r="33" spans="1:15" ht="15">
      <c r="A33" s="51"/>
      <c r="B33" s="62" t="s">
        <v>146</v>
      </c>
      <c r="C33" s="129" t="s">
        <v>207</v>
      </c>
      <c r="D33" s="130"/>
      <c r="E33" s="63"/>
      <c r="F33" s="64" t="s">
        <v>148</v>
      </c>
      <c r="G33" s="129" t="s">
        <v>201</v>
      </c>
      <c r="H33" s="119"/>
      <c r="I33" s="119"/>
      <c r="J33" s="119"/>
      <c r="K33" s="119"/>
      <c r="L33" s="119"/>
      <c r="M33" s="119"/>
      <c r="N33" s="120"/>
      <c r="O33" s="51"/>
    </row>
    <row r="34" spans="1:15" ht="15">
      <c r="A34" s="51"/>
      <c r="B34" s="65" t="s">
        <v>150</v>
      </c>
      <c r="C34" s="129" t="s">
        <v>78</v>
      </c>
      <c r="D34" s="130"/>
      <c r="E34" s="63"/>
      <c r="F34" s="66" t="s">
        <v>152</v>
      </c>
      <c r="G34" s="129" t="s">
        <v>200</v>
      </c>
      <c r="H34" s="119"/>
      <c r="I34" s="119"/>
      <c r="J34" s="119"/>
      <c r="K34" s="119"/>
      <c r="L34" s="119"/>
      <c r="M34" s="119"/>
      <c r="N34" s="120"/>
      <c r="O34" s="51"/>
    </row>
    <row r="35" spans="1:15" ht="15">
      <c r="A35" s="46"/>
      <c r="B35" s="67" t="s">
        <v>154</v>
      </c>
      <c r="C35" s="68"/>
      <c r="D35" s="69"/>
      <c r="E35" s="70"/>
      <c r="F35" s="67" t="s">
        <v>154</v>
      </c>
      <c r="G35" s="71"/>
      <c r="H35" s="71"/>
      <c r="I35" s="71"/>
      <c r="J35" s="71"/>
      <c r="K35" s="71"/>
      <c r="L35" s="71"/>
      <c r="M35" s="71"/>
      <c r="N35" s="71"/>
      <c r="O35" s="58"/>
    </row>
    <row r="36" spans="1:15" ht="15">
      <c r="A36" s="51"/>
      <c r="B36" s="62"/>
      <c r="C36" s="129" t="s">
        <v>77</v>
      </c>
      <c r="D36" s="130"/>
      <c r="E36" s="63"/>
      <c r="F36" s="64"/>
      <c r="G36" s="129" t="s">
        <v>200</v>
      </c>
      <c r="H36" s="119"/>
      <c r="I36" s="119"/>
      <c r="J36" s="119"/>
      <c r="K36" s="119"/>
      <c r="L36" s="119"/>
      <c r="M36" s="119"/>
      <c r="N36" s="120"/>
      <c r="O36" s="51"/>
    </row>
    <row r="37" spans="1:15" ht="15">
      <c r="A37" s="51"/>
      <c r="B37" s="72"/>
      <c r="C37" s="129" t="s">
        <v>207</v>
      </c>
      <c r="D37" s="130"/>
      <c r="E37" s="63"/>
      <c r="F37" s="73"/>
      <c r="G37" s="129" t="s">
        <v>201</v>
      </c>
      <c r="H37" s="119"/>
      <c r="I37" s="119"/>
      <c r="J37" s="119"/>
      <c r="K37" s="119"/>
      <c r="L37" s="119"/>
      <c r="M37" s="119"/>
      <c r="N37" s="120"/>
      <c r="O37" s="51"/>
    </row>
    <row r="38" spans="1:15" ht="15.75">
      <c r="A38" s="46"/>
      <c r="B38" s="48"/>
      <c r="C38" s="48"/>
      <c r="D38" s="48"/>
      <c r="E38" s="48"/>
      <c r="F38" s="74" t="s">
        <v>157</v>
      </c>
      <c r="G38" s="57"/>
      <c r="H38" s="57"/>
      <c r="I38" s="57"/>
      <c r="J38" s="48"/>
      <c r="K38" s="48"/>
      <c r="L38" s="48"/>
      <c r="M38" s="75"/>
      <c r="N38" s="36"/>
      <c r="O38" s="58"/>
    </row>
    <row r="39" spans="1:15" ht="15">
      <c r="A39" s="46"/>
      <c r="B39" s="76" t="s">
        <v>158</v>
      </c>
      <c r="C39" s="48"/>
      <c r="D39" s="48"/>
      <c r="E39" s="48"/>
      <c r="F39" s="77" t="s">
        <v>159</v>
      </c>
      <c r="G39" s="77" t="s">
        <v>160</v>
      </c>
      <c r="H39" s="77" t="s">
        <v>161</v>
      </c>
      <c r="I39" s="77" t="s">
        <v>162</v>
      </c>
      <c r="J39" s="77" t="s">
        <v>163</v>
      </c>
      <c r="K39" s="131" t="s">
        <v>164</v>
      </c>
      <c r="L39" s="132"/>
      <c r="M39" s="78" t="s">
        <v>165</v>
      </c>
      <c r="N39" s="79" t="s">
        <v>166</v>
      </c>
      <c r="O39" s="51"/>
    </row>
    <row r="40" spans="1:15" ht="15">
      <c r="A40" s="51"/>
      <c r="B40" s="80" t="s">
        <v>167</v>
      </c>
      <c r="C40" s="81" t="str">
        <f>IF(C33&gt;"",C33&amp;" - "&amp;G33,"")</f>
        <v>Tuomainen Heikki - Uimi Markku</v>
      </c>
      <c r="D40" s="82"/>
      <c r="E40" s="83"/>
      <c r="F40" s="84">
        <v>9</v>
      </c>
      <c r="G40" s="84">
        <v>9</v>
      </c>
      <c r="H40" s="84">
        <v>7</v>
      </c>
      <c r="I40" s="84"/>
      <c r="J40" s="84"/>
      <c r="K40" s="85">
        <f>IF(ISBLANK(F40),"",COUNTIF(F40:J40,"&gt;=0"))</f>
        <v>3</v>
      </c>
      <c r="L40" s="86">
        <f>IF(ISBLANK(F40),"",(IF(LEFT(F40,1)="-",1,0)+IF(LEFT(G40,1)="-",1,0)+IF(LEFT(H40,1)="-",1,0)+IF(LEFT(I40,1)="-",1,0)+IF(LEFT(J40,1)="-",1,0)))</f>
        <v>0</v>
      </c>
      <c r="M40" s="87">
        <f aca="true" t="shared" si="1" ref="M40:N44">IF(K40=3,1,"")</f>
        <v>1</v>
      </c>
      <c r="N40" s="88">
        <f t="shared" si="1"/>
      </c>
      <c r="O40" s="51"/>
    </row>
    <row r="41" spans="1:15" ht="15">
      <c r="A41" s="51"/>
      <c r="B41" s="80" t="s">
        <v>168</v>
      </c>
      <c r="C41" s="82" t="str">
        <f>IF(C34&gt;"",C34&amp;" - "&amp;G34,"")</f>
        <v>Somervuori Jukka - Ruotsalainen Markku</v>
      </c>
      <c r="D41" s="81"/>
      <c r="E41" s="83"/>
      <c r="F41" s="89">
        <v>6</v>
      </c>
      <c r="G41" s="84">
        <v>6</v>
      </c>
      <c r="H41" s="84">
        <v>-11</v>
      </c>
      <c r="I41" s="84">
        <v>-7</v>
      </c>
      <c r="J41" s="84">
        <v>-6</v>
      </c>
      <c r="K41" s="85">
        <f>IF(ISBLANK(F41),"",COUNTIF(F41:J41,"&gt;=0"))</f>
        <v>2</v>
      </c>
      <c r="L41" s="86">
        <f>IF(ISBLANK(F41),"",(IF(LEFT(F41,1)="-",1,0)+IF(LEFT(G41,1)="-",1,0)+IF(LEFT(H41,1)="-",1,0)+IF(LEFT(I41,1)="-",1,0)+IF(LEFT(J41,1)="-",1,0)))</f>
        <v>3</v>
      </c>
      <c r="M41" s="87">
        <f t="shared" si="1"/>
      </c>
      <c r="N41" s="88">
        <f t="shared" si="1"/>
        <v>1</v>
      </c>
      <c r="O41" s="51"/>
    </row>
    <row r="42" spans="1:15" ht="15">
      <c r="A42" s="51"/>
      <c r="B42" s="90" t="s">
        <v>169</v>
      </c>
      <c r="C42" s="91" t="str">
        <f>IF(C36&gt;"",C36&amp;" / "&amp;C37,"")</f>
        <v>Eklund Peter / Tuomainen Heikki</v>
      </c>
      <c r="D42" s="92" t="str">
        <f>IF(G36&gt;"",G36&amp;" / "&amp;G37,"")</f>
        <v>Ruotsalainen Markku / Uimi Markku</v>
      </c>
      <c r="E42" s="93"/>
      <c r="F42" s="94">
        <v>-6</v>
      </c>
      <c r="G42" s="95">
        <v>-7</v>
      </c>
      <c r="H42" s="96">
        <v>10</v>
      </c>
      <c r="I42" s="96">
        <v>9</v>
      </c>
      <c r="J42" s="96">
        <v>8</v>
      </c>
      <c r="K42" s="85">
        <f>IF(ISBLANK(F42),"",COUNTIF(F42:J42,"&gt;=0"))</f>
        <v>3</v>
      </c>
      <c r="L42" s="86">
        <f>IF(ISBLANK(F42),"",(IF(LEFT(F42,1)="-",1,0)+IF(LEFT(G42,1)="-",1,0)+IF(LEFT(H42,1)="-",1,0)+IF(LEFT(I42,1)="-",1,0)+IF(LEFT(J42,1)="-",1,0)))</f>
        <v>2</v>
      </c>
      <c r="M42" s="87">
        <f t="shared" si="1"/>
        <v>1</v>
      </c>
      <c r="N42" s="88">
        <f t="shared" si="1"/>
      </c>
      <c r="O42" s="51"/>
    </row>
    <row r="43" spans="1:15" ht="15">
      <c r="A43" s="51"/>
      <c r="B43" s="80" t="s">
        <v>170</v>
      </c>
      <c r="C43" s="82" t="str">
        <f>IF(C33&gt;"",C33&amp;" - "&amp;G34,"")</f>
        <v>Tuomainen Heikki - Ruotsalainen Markku</v>
      </c>
      <c r="D43" s="81"/>
      <c r="E43" s="83"/>
      <c r="F43" s="97">
        <v>7</v>
      </c>
      <c r="G43" s="84">
        <v>8</v>
      </c>
      <c r="H43" s="84">
        <v>-7</v>
      </c>
      <c r="I43" s="84">
        <v>8</v>
      </c>
      <c r="J43" s="98"/>
      <c r="K43" s="85">
        <f>IF(ISBLANK(F43),"",COUNTIF(F43:J43,"&gt;=0"))</f>
        <v>3</v>
      </c>
      <c r="L43" s="86">
        <f>IF(ISBLANK(F43),"",(IF(LEFT(F43,1)="-",1,0)+IF(LEFT(G43,1)="-",1,0)+IF(LEFT(H43,1)="-",1,0)+IF(LEFT(I43,1)="-",1,0)+IF(LEFT(J43,1)="-",1,0)))</f>
        <v>1</v>
      </c>
      <c r="M43" s="87">
        <f t="shared" si="1"/>
        <v>1</v>
      </c>
      <c r="N43" s="88">
        <f t="shared" si="1"/>
      </c>
      <c r="O43" s="51"/>
    </row>
    <row r="44" spans="1:15" ht="15.75" thickBot="1">
      <c r="A44" s="51"/>
      <c r="B44" s="80" t="s">
        <v>171</v>
      </c>
      <c r="C44" s="82" t="str">
        <f>IF(C34&gt;"",C34&amp;" - "&amp;G33,"")</f>
        <v>Somervuori Jukka - Uimi Markku</v>
      </c>
      <c r="D44" s="81"/>
      <c r="E44" s="83"/>
      <c r="F44" s="98"/>
      <c r="G44" s="84"/>
      <c r="H44" s="98"/>
      <c r="I44" s="84"/>
      <c r="J44" s="84"/>
      <c r="K44" s="85">
        <f>IF(ISBLANK(F44),"",COUNTIF(F44:J44,"&gt;=0"))</f>
      </c>
      <c r="L44" s="99">
        <f>IF(ISBLANK(F44),"",(IF(LEFT(F44,1)="-",1,0)+IF(LEFT(G44,1)="-",1,0)+IF(LEFT(H44,1)="-",1,0)+IF(LEFT(I44,1)="-",1,0)+IF(LEFT(J44,1)="-",1,0)))</f>
      </c>
      <c r="M44" s="109">
        <f t="shared" si="1"/>
      </c>
      <c r="N44" s="110">
        <f t="shared" si="1"/>
      </c>
      <c r="O44" s="51"/>
    </row>
    <row r="45" spans="1:15" ht="16.5" thickBot="1">
      <c r="A45" s="46"/>
      <c r="B45" s="48"/>
      <c r="C45" s="48"/>
      <c r="D45" s="48"/>
      <c r="E45" s="48"/>
      <c r="F45" s="48"/>
      <c r="G45" s="48"/>
      <c r="H45" s="48"/>
      <c r="I45" s="100" t="s">
        <v>172</v>
      </c>
      <c r="J45" s="101"/>
      <c r="K45" s="102">
        <f>IF(ISBLANK(D40),"",SUM(K40:K44))</f>
      </c>
      <c r="L45" s="108">
        <f>IF(ISBLANK(E40),"",SUM(L40:L44))</f>
      </c>
      <c r="M45" s="111">
        <f>IF(ISBLANK(F40),"",SUM(M40:M44))</f>
        <v>3</v>
      </c>
      <c r="N45" s="112">
        <f>IF(ISBLANK(F40),"",SUM(N40:N44))</f>
        <v>1</v>
      </c>
      <c r="O45" s="58"/>
    </row>
    <row r="46" spans="1:15" ht="15">
      <c r="A46" s="46"/>
      <c r="B46" s="47" t="s">
        <v>173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58"/>
    </row>
    <row r="47" spans="1:15" ht="15">
      <c r="A47" s="46"/>
      <c r="B47" s="103" t="s">
        <v>174</v>
      </c>
      <c r="C47" s="103"/>
      <c r="D47" s="103" t="s">
        <v>175</v>
      </c>
      <c r="E47" s="104"/>
      <c r="F47" s="103"/>
      <c r="G47" s="103" t="s">
        <v>176</v>
      </c>
      <c r="H47" s="104"/>
      <c r="I47" s="103"/>
      <c r="J47" s="32" t="s">
        <v>177</v>
      </c>
      <c r="K47" s="36"/>
      <c r="L47" s="48"/>
      <c r="M47" s="48"/>
      <c r="N47" s="48"/>
      <c r="O47" s="58"/>
    </row>
    <row r="48" spans="1:15" ht="18.75" thickBot="1">
      <c r="A48" s="46"/>
      <c r="B48" s="48"/>
      <c r="C48" s="48"/>
      <c r="D48" s="48"/>
      <c r="E48" s="48"/>
      <c r="F48" s="48"/>
      <c r="G48" s="48"/>
      <c r="H48" s="48"/>
      <c r="I48" s="48"/>
      <c r="J48" s="133" t="str">
        <f>IF(M45=3,C32,IF(N45=3,G32,""))</f>
        <v>BK</v>
      </c>
      <c r="K48" s="134"/>
      <c r="L48" s="134"/>
      <c r="M48" s="134"/>
      <c r="N48" s="135"/>
      <c r="O48" s="58"/>
    </row>
    <row r="49" spans="1:15" ht="18.75" thickTop="1">
      <c r="A49" s="105"/>
      <c r="B49" s="106"/>
      <c r="C49" s="106"/>
      <c r="D49" s="106"/>
      <c r="E49" s="106"/>
      <c r="F49" s="106"/>
      <c r="G49" s="106"/>
      <c r="H49" s="106"/>
      <c r="I49" s="106"/>
      <c r="J49" s="113"/>
      <c r="K49" s="113"/>
      <c r="L49" s="113"/>
      <c r="M49" s="113"/>
      <c r="N49" s="113"/>
      <c r="O49" s="107"/>
    </row>
    <row r="51" spans="1:15" ht="15.75">
      <c r="A51" s="41"/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</row>
    <row r="52" spans="1:15" ht="15.75">
      <c r="A52" s="46"/>
      <c r="B52" s="36"/>
      <c r="C52" s="47" t="s">
        <v>135</v>
      </c>
      <c r="D52" s="48"/>
      <c r="E52" s="48"/>
      <c r="F52" s="36"/>
      <c r="G52" s="49" t="s">
        <v>136</v>
      </c>
      <c r="H52" s="50"/>
      <c r="I52" s="118" t="s">
        <v>178</v>
      </c>
      <c r="J52" s="119"/>
      <c r="K52" s="119"/>
      <c r="L52" s="119"/>
      <c r="M52" s="119"/>
      <c r="N52" s="120"/>
      <c r="O52" s="51"/>
    </row>
    <row r="53" spans="1:15" ht="20.25">
      <c r="A53" s="46"/>
      <c r="B53" s="52"/>
      <c r="C53" s="53" t="s">
        <v>137</v>
      </c>
      <c r="D53" s="48"/>
      <c r="E53" s="48"/>
      <c r="F53" s="36"/>
      <c r="G53" s="49" t="s">
        <v>138</v>
      </c>
      <c r="H53" s="50"/>
      <c r="I53" s="118" t="s">
        <v>14</v>
      </c>
      <c r="J53" s="119"/>
      <c r="K53" s="119"/>
      <c r="L53" s="119"/>
      <c r="M53" s="119"/>
      <c r="N53" s="120"/>
      <c r="O53" s="51"/>
    </row>
    <row r="54" spans="1:15" ht="15">
      <c r="A54" s="46"/>
      <c r="B54" s="48"/>
      <c r="C54" s="54" t="s">
        <v>139</v>
      </c>
      <c r="D54" s="48"/>
      <c r="E54" s="48"/>
      <c r="F54" s="48"/>
      <c r="G54" s="49" t="s">
        <v>140</v>
      </c>
      <c r="H54" s="55"/>
      <c r="I54" s="118" t="s">
        <v>219</v>
      </c>
      <c r="J54" s="118"/>
      <c r="K54" s="118"/>
      <c r="L54" s="118"/>
      <c r="M54" s="118"/>
      <c r="N54" s="121"/>
      <c r="O54" s="51"/>
    </row>
    <row r="55" spans="1:15" ht="15.75">
      <c r="A55" s="46"/>
      <c r="B55" s="48"/>
      <c r="C55" s="48"/>
      <c r="D55" s="48"/>
      <c r="E55" s="48"/>
      <c r="F55" s="48"/>
      <c r="G55" s="49" t="s">
        <v>141</v>
      </c>
      <c r="H55" s="50"/>
      <c r="I55" s="122">
        <v>41951</v>
      </c>
      <c r="J55" s="123"/>
      <c r="K55" s="123"/>
      <c r="L55" s="56" t="s">
        <v>142</v>
      </c>
      <c r="M55" s="124">
        <v>0.3958333333333333</v>
      </c>
      <c r="N55" s="121"/>
      <c r="O55" s="51"/>
    </row>
    <row r="56" spans="1:15" ht="15">
      <c r="A56" s="46"/>
      <c r="B56" s="36"/>
      <c r="C56" s="57" t="s">
        <v>143</v>
      </c>
      <c r="D56" s="48"/>
      <c r="E56" s="48"/>
      <c r="F56" s="48"/>
      <c r="G56" s="57" t="s">
        <v>143</v>
      </c>
      <c r="H56" s="48"/>
      <c r="I56" s="48"/>
      <c r="J56" s="48"/>
      <c r="K56" s="48"/>
      <c r="L56" s="48"/>
      <c r="M56" s="48"/>
      <c r="N56" s="48"/>
      <c r="O56" s="58"/>
    </row>
    <row r="57" spans="1:15" ht="15.75">
      <c r="A57" s="51"/>
      <c r="B57" s="59" t="s">
        <v>144</v>
      </c>
      <c r="C57" s="125" t="s">
        <v>222</v>
      </c>
      <c r="D57" s="126"/>
      <c r="E57" s="60"/>
      <c r="F57" s="61" t="s">
        <v>145</v>
      </c>
      <c r="G57" s="125" t="s">
        <v>99</v>
      </c>
      <c r="H57" s="127"/>
      <c r="I57" s="127"/>
      <c r="J57" s="127"/>
      <c r="K57" s="127"/>
      <c r="L57" s="127"/>
      <c r="M57" s="127"/>
      <c r="N57" s="128"/>
      <c r="O57" s="51"/>
    </row>
    <row r="58" spans="1:15" ht="15">
      <c r="A58" s="51"/>
      <c r="B58" s="62" t="s">
        <v>146</v>
      </c>
      <c r="C58" s="129" t="s">
        <v>6</v>
      </c>
      <c r="D58" s="130"/>
      <c r="E58" s="63"/>
      <c r="F58" s="64" t="s">
        <v>148</v>
      </c>
      <c r="G58" s="129" t="s">
        <v>225</v>
      </c>
      <c r="H58" s="119"/>
      <c r="I58" s="119"/>
      <c r="J58" s="119"/>
      <c r="K58" s="119"/>
      <c r="L58" s="119"/>
      <c r="M58" s="119"/>
      <c r="N58" s="120"/>
      <c r="O58" s="51"/>
    </row>
    <row r="59" spans="1:15" ht="15">
      <c r="A59" s="51"/>
      <c r="B59" s="65" t="s">
        <v>150</v>
      </c>
      <c r="C59" s="129" t="s">
        <v>7</v>
      </c>
      <c r="D59" s="130"/>
      <c r="E59" s="63"/>
      <c r="F59" s="66" t="s">
        <v>152</v>
      </c>
      <c r="G59" s="129" t="s">
        <v>224</v>
      </c>
      <c r="H59" s="119"/>
      <c r="I59" s="119"/>
      <c r="J59" s="119"/>
      <c r="K59" s="119"/>
      <c r="L59" s="119"/>
      <c r="M59" s="119"/>
      <c r="N59" s="120"/>
      <c r="O59" s="51"/>
    </row>
    <row r="60" spans="1:15" ht="15">
      <c r="A60" s="46"/>
      <c r="B60" s="67" t="s">
        <v>154</v>
      </c>
      <c r="C60" s="68"/>
      <c r="D60" s="69"/>
      <c r="E60" s="70"/>
      <c r="F60" s="67" t="s">
        <v>154</v>
      </c>
      <c r="G60" s="71"/>
      <c r="H60" s="71"/>
      <c r="I60" s="71"/>
      <c r="J60" s="71"/>
      <c r="K60" s="71"/>
      <c r="L60" s="71"/>
      <c r="M60" s="71"/>
      <c r="N60" s="71"/>
      <c r="O60" s="58"/>
    </row>
    <row r="61" spans="1:15" ht="15">
      <c r="A61" s="51"/>
      <c r="B61" s="62"/>
      <c r="C61" s="129" t="s">
        <v>6</v>
      </c>
      <c r="D61" s="130"/>
      <c r="E61" s="63"/>
      <c r="F61" s="64"/>
      <c r="G61" s="129" t="s">
        <v>224</v>
      </c>
      <c r="H61" s="119"/>
      <c r="I61" s="119"/>
      <c r="J61" s="119"/>
      <c r="K61" s="119"/>
      <c r="L61" s="119"/>
      <c r="M61" s="119"/>
      <c r="N61" s="120"/>
      <c r="O61" s="51"/>
    </row>
    <row r="62" spans="1:15" ht="15">
      <c r="A62" s="51"/>
      <c r="B62" s="72"/>
      <c r="C62" s="129" t="s">
        <v>223</v>
      </c>
      <c r="D62" s="130"/>
      <c r="E62" s="63"/>
      <c r="F62" s="73"/>
      <c r="G62" s="129" t="s">
        <v>225</v>
      </c>
      <c r="H62" s="119"/>
      <c r="I62" s="119"/>
      <c r="J62" s="119"/>
      <c r="K62" s="119"/>
      <c r="L62" s="119"/>
      <c r="M62" s="119"/>
      <c r="N62" s="120"/>
      <c r="O62" s="51"/>
    </row>
    <row r="63" spans="1:15" ht="15.75">
      <c r="A63" s="46"/>
      <c r="B63" s="48"/>
      <c r="C63" s="48"/>
      <c r="D63" s="48"/>
      <c r="E63" s="48"/>
      <c r="F63" s="74" t="s">
        <v>157</v>
      </c>
      <c r="G63" s="57"/>
      <c r="H63" s="57"/>
      <c r="I63" s="57"/>
      <c r="J63" s="48"/>
      <c r="K63" s="48"/>
      <c r="L63" s="48"/>
      <c r="M63" s="75"/>
      <c r="N63" s="36"/>
      <c r="O63" s="58"/>
    </row>
    <row r="64" spans="1:15" ht="15">
      <c r="A64" s="46"/>
      <c r="B64" s="76" t="s">
        <v>158</v>
      </c>
      <c r="C64" s="48"/>
      <c r="D64" s="48"/>
      <c r="E64" s="48"/>
      <c r="F64" s="77" t="s">
        <v>159</v>
      </c>
      <c r="G64" s="77" t="s">
        <v>160</v>
      </c>
      <c r="H64" s="77" t="s">
        <v>161</v>
      </c>
      <c r="I64" s="77" t="s">
        <v>162</v>
      </c>
      <c r="J64" s="77" t="s">
        <v>163</v>
      </c>
      <c r="K64" s="131" t="s">
        <v>164</v>
      </c>
      <c r="L64" s="132"/>
      <c r="M64" s="78" t="s">
        <v>165</v>
      </c>
      <c r="N64" s="79" t="s">
        <v>166</v>
      </c>
      <c r="O64" s="51"/>
    </row>
    <row r="65" spans="1:15" ht="15">
      <c r="A65" s="51"/>
      <c r="B65" s="80" t="s">
        <v>167</v>
      </c>
      <c r="C65" s="81" t="str">
        <f>IF(C58&gt;"",C58&amp;" - "&amp;G58,"")</f>
        <v>Leskinen Kari - Siekkinen Jarmo</v>
      </c>
      <c r="D65" s="82"/>
      <c r="E65" s="83"/>
      <c r="F65" s="84">
        <v>-6</v>
      </c>
      <c r="G65" s="84">
        <v>7</v>
      </c>
      <c r="H65" s="84">
        <v>-7</v>
      </c>
      <c r="I65" s="84">
        <v>6</v>
      </c>
      <c r="J65" s="84">
        <v>7</v>
      </c>
      <c r="K65" s="85">
        <f>IF(ISBLANK(F65),"",COUNTIF(F65:J65,"&gt;=0"))</f>
        <v>3</v>
      </c>
      <c r="L65" s="86">
        <f>IF(ISBLANK(F65),"",(IF(LEFT(F65,1)="-",1,0)+IF(LEFT(G65,1)="-",1,0)+IF(LEFT(H65,1)="-",1,0)+IF(LEFT(I65,1)="-",1,0)+IF(LEFT(J65,1)="-",1,0)))</f>
        <v>2</v>
      </c>
      <c r="M65" s="87">
        <f aca="true" t="shared" si="2" ref="M65:N69">IF(K65=3,1,"")</f>
        <v>1</v>
      </c>
      <c r="N65" s="88">
        <f t="shared" si="2"/>
      </c>
      <c r="O65" s="51"/>
    </row>
    <row r="66" spans="1:15" ht="15">
      <c r="A66" s="51"/>
      <c r="B66" s="80" t="s">
        <v>168</v>
      </c>
      <c r="C66" s="82" t="str">
        <f>IF(C59&gt;"",C59&amp;" - "&amp;G59,"")</f>
        <v>Huttunen Leif - Nordling Eero</v>
      </c>
      <c r="D66" s="81"/>
      <c r="E66" s="83"/>
      <c r="F66" s="89">
        <v>-5</v>
      </c>
      <c r="G66" s="84">
        <v>-2</v>
      </c>
      <c r="H66" s="84">
        <v>-12</v>
      </c>
      <c r="I66" s="84"/>
      <c r="J66" s="84"/>
      <c r="K66" s="85">
        <f>IF(ISBLANK(F66),"",COUNTIF(F66:J66,"&gt;=0"))</f>
        <v>0</v>
      </c>
      <c r="L66" s="86">
        <f>IF(ISBLANK(F66),"",(IF(LEFT(F66,1)="-",1,0)+IF(LEFT(G66,1)="-",1,0)+IF(LEFT(H66,1)="-",1,0)+IF(LEFT(I66,1)="-",1,0)+IF(LEFT(J66,1)="-",1,0)))</f>
        <v>3</v>
      </c>
      <c r="M66" s="87">
        <f t="shared" si="2"/>
      </c>
      <c r="N66" s="88">
        <f t="shared" si="2"/>
        <v>1</v>
      </c>
      <c r="O66" s="51"/>
    </row>
    <row r="67" spans="1:15" ht="15">
      <c r="A67" s="51"/>
      <c r="B67" s="90" t="s">
        <v>169</v>
      </c>
      <c r="C67" s="91" t="str">
        <f>IF(C61&gt;"",C61&amp;" / "&amp;C62,"")</f>
        <v>Leskinen Kari / Siitonen Kauko</v>
      </c>
      <c r="D67" s="92" t="str">
        <f>IF(G61&gt;"",G61&amp;" / "&amp;G62,"")</f>
        <v>Nordling Eero / Siekkinen Jarmo</v>
      </c>
      <c r="E67" s="93"/>
      <c r="F67" s="94">
        <v>-7</v>
      </c>
      <c r="G67" s="95">
        <v>10</v>
      </c>
      <c r="H67" s="96">
        <v>-4</v>
      </c>
      <c r="I67" s="96">
        <v>6</v>
      </c>
      <c r="J67" s="96">
        <v>5</v>
      </c>
      <c r="K67" s="85">
        <f>IF(ISBLANK(F67),"",COUNTIF(F67:J67,"&gt;=0"))</f>
        <v>3</v>
      </c>
      <c r="L67" s="86">
        <f>IF(ISBLANK(F67),"",(IF(LEFT(F67,1)="-",1,0)+IF(LEFT(G67,1)="-",1,0)+IF(LEFT(H67,1)="-",1,0)+IF(LEFT(I67,1)="-",1,0)+IF(LEFT(J67,1)="-",1,0)))</f>
        <v>2</v>
      </c>
      <c r="M67" s="87">
        <f t="shared" si="2"/>
        <v>1</v>
      </c>
      <c r="N67" s="88">
        <f t="shared" si="2"/>
      </c>
      <c r="O67" s="51"/>
    </row>
    <row r="68" spans="1:15" ht="15">
      <c r="A68" s="51"/>
      <c r="B68" s="80" t="s">
        <v>170</v>
      </c>
      <c r="C68" s="82" t="str">
        <f>IF(C58&gt;"",C58&amp;" - "&amp;G59,"")</f>
        <v>Leskinen Kari - Nordling Eero</v>
      </c>
      <c r="D68" s="81"/>
      <c r="E68" s="83"/>
      <c r="F68" s="97">
        <v>-6</v>
      </c>
      <c r="G68" s="84">
        <v>5</v>
      </c>
      <c r="H68" s="84">
        <v>6</v>
      </c>
      <c r="I68" s="84">
        <v>6</v>
      </c>
      <c r="J68" s="98"/>
      <c r="K68" s="85">
        <f>IF(ISBLANK(F68),"",COUNTIF(F68:J68,"&gt;=0"))</f>
        <v>3</v>
      </c>
      <c r="L68" s="86">
        <f>IF(ISBLANK(F68),"",(IF(LEFT(F68,1)="-",1,0)+IF(LEFT(G68,1)="-",1,0)+IF(LEFT(H68,1)="-",1,0)+IF(LEFT(I68,1)="-",1,0)+IF(LEFT(J68,1)="-",1,0)))</f>
        <v>1</v>
      </c>
      <c r="M68" s="87">
        <f t="shared" si="2"/>
        <v>1</v>
      </c>
      <c r="N68" s="88">
        <f t="shared" si="2"/>
      </c>
      <c r="O68" s="51"/>
    </row>
    <row r="69" spans="1:15" ht="15.75" thickBot="1">
      <c r="A69" s="51"/>
      <c r="B69" s="80" t="s">
        <v>171</v>
      </c>
      <c r="C69" s="82" t="str">
        <f>IF(C59&gt;"",C59&amp;" - "&amp;G58,"")</f>
        <v>Huttunen Leif - Siekkinen Jarmo</v>
      </c>
      <c r="D69" s="81"/>
      <c r="E69" s="83"/>
      <c r="F69" s="98"/>
      <c r="G69" s="84"/>
      <c r="H69" s="98"/>
      <c r="I69" s="84"/>
      <c r="J69" s="84"/>
      <c r="K69" s="85">
        <f>IF(ISBLANK(F69),"",COUNTIF(F69:J69,"&gt;=0"))</f>
      </c>
      <c r="L69" s="99">
        <f>IF(ISBLANK(F69),"",(IF(LEFT(F69,1)="-",1,0)+IF(LEFT(G69,1)="-",1,0)+IF(LEFT(H69,1)="-",1,0)+IF(LEFT(I69,1)="-",1,0)+IF(LEFT(J69,1)="-",1,0)))</f>
      </c>
      <c r="M69" s="109">
        <f t="shared" si="2"/>
      </c>
      <c r="N69" s="110">
        <f t="shared" si="2"/>
      </c>
      <c r="O69" s="51"/>
    </row>
    <row r="70" spans="1:15" ht="16.5" thickBot="1">
      <c r="A70" s="46"/>
      <c r="B70" s="48"/>
      <c r="C70" s="48"/>
      <c r="D70" s="48"/>
      <c r="E70" s="48"/>
      <c r="F70" s="48"/>
      <c r="G70" s="48"/>
      <c r="H70" s="48"/>
      <c r="I70" s="100" t="s">
        <v>172</v>
      </c>
      <c r="J70" s="101"/>
      <c r="K70" s="102">
        <f>IF(ISBLANK(D65),"",SUM(K65:K69))</f>
      </c>
      <c r="L70" s="108">
        <f>IF(ISBLANK(E65),"",SUM(L65:L69))</f>
      </c>
      <c r="M70" s="111">
        <f>IF(ISBLANK(F65),"",SUM(M65:M69))</f>
        <v>3</v>
      </c>
      <c r="N70" s="112">
        <f>IF(ISBLANK(F65),"",SUM(N65:N69))</f>
        <v>1</v>
      </c>
      <c r="O70" s="58"/>
    </row>
    <row r="71" spans="1:15" ht="15">
      <c r="A71" s="46"/>
      <c r="B71" s="47" t="s">
        <v>173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58"/>
    </row>
    <row r="72" spans="1:15" ht="15">
      <c r="A72" s="46"/>
      <c r="B72" s="103" t="s">
        <v>174</v>
      </c>
      <c r="C72" s="103"/>
      <c r="D72" s="103" t="s">
        <v>175</v>
      </c>
      <c r="E72" s="104"/>
      <c r="F72" s="103"/>
      <c r="G72" s="103" t="s">
        <v>176</v>
      </c>
      <c r="H72" s="104"/>
      <c r="I72" s="103"/>
      <c r="J72" s="32" t="s">
        <v>177</v>
      </c>
      <c r="K72" s="36"/>
      <c r="L72" s="48"/>
      <c r="M72" s="48"/>
      <c r="N72" s="48"/>
      <c r="O72" s="58"/>
    </row>
    <row r="73" spans="1:15" ht="18.75" thickBot="1">
      <c r="A73" s="46"/>
      <c r="B73" s="48"/>
      <c r="C73" s="48"/>
      <c r="D73" s="48"/>
      <c r="E73" s="48"/>
      <c r="F73" s="48"/>
      <c r="G73" s="48"/>
      <c r="H73" s="48"/>
      <c r="I73" s="48"/>
      <c r="J73" s="133" t="str">
        <f>IF(M70=3,C57,IF(N70=3,G57,""))</f>
        <v>Wega 2</v>
      </c>
      <c r="K73" s="134"/>
      <c r="L73" s="134"/>
      <c r="M73" s="134"/>
      <c r="N73" s="135"/>
      <c r="O73" s="58"/>
    </row>
    <row r="74" spans="1:15" ht="18.75" thickTop="1">
      <c r="A74" s="105"/>
      <c r="B74" s="106"/>
      <c r="C74" s="106"/>
      <c r="D74" s="106"/>
      <c r="E74" s="106"/>
      <c r="F74" s="106"/>
      <c r="G74" s="106"/>
      <c r="H74" s="106"/>
      <c r="I74" s="106"/>
      <c r="J74" s="113"/>
      <c r="K74" s="113"/>
      <c r="L74" s="113"/>
      <c r="M74" s="113"/>
      <c r="N74" s="113"/>
      <c r="O74" s="107"/>
    </row>
    <row r="76" spans="1:15" ht="15.75">
      <c r="A76" s="41"/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</row>
    <row r="77" spans="1:15" ht="15.75">
      <c r="A77" s="46"/>
      <c r="B77" s="36"/>
      <c r="C77" s="47" t="s">
        <v>135</v>
      </c>
      <c r="D77" s="48"/>
      <c r="E77" s="48"/>
      <c r="F77" s="36"/>
      <c r="G77" s="49" t="s">
        <v>136</v>
      </c>
      <c r="H77" s="50"/>
      <c r="I77" s="118" t="s">
        <v>178</v>
      </c>
      <c r="J77" s="119"/>
      <c r="K77" s="119"/>
      <c r="L77" s="119"/>
      <c r="M77" s="119"/>
      <c r="N77" s="120"/>
      <c r="O77" s="51"/>
    </row>
    <row r="78" spans="1:15" ht="20.25">
      <c r="A78" s="46"/>
      <c r="B78" s="52"/>
      <c r="C78" s="53" t="s">
        <v>137</v>
      </c>
      <c r="D78" s="48"/>
      <c r="E78" s="48"/>
      <c r="F78" s="36"/>
      <c r="G78" s="49" t="s">
        <v>138</v>
      </c>
      <c r="H78" s="50"/>
      <c r="I78" s="118" t="s">
        <v>14</v>
      </c>
      <c r="J78" s="119"/>
      <c r="K78" s="119"/>
      <c r="L78" s="119"/>
      <c r="M78" s="119"/>
      <c r="N78" s="120"/>
      <c r="O78" s="51"/>
    </row>
    <row r="79" spans="1:15" ht="15">
      <c r="A79" s="46"/>
      <c r="B79" s="48"/>
      <c r="C79" s="54" t="s">
        <v>139</v>
      </c>
      <c r="D79" s="48"/>
      <c r="E79" s="48"/>
      <c r="F79" s="48"/>
      <c r="G79" s="49" t="s">
        <v>140</v>
      </c>
      <c r="H79" s="55"/>
      <c r="I79" s="118" t="s">
        <v>219</v>
      </c>
      <c r="J79" s="118"/>
      <c r="K79" s="118"/>
      <c r="L79" s="118"/>
      <c r="M79" s="118"/>
      <c r="N79" s="121"/>
      <c r="O79" s="51"/>
    </row>
    <row r="80" spans="1:15" ht="15.75">
      <c r="A80" s="46"/>
      <c r="B80" s="48"/>
      <c r="C80" s="48"/>
      <c r="D80" s="48"/>
      <c r="E80" s="48"/>
      <c r="F80" s="48"/>
      <c r="G80" s="49" t="s">
        <v>141</v>
      </c>
      <c r="H80" s="50"/>
      <c r="I80" s="122">
        <v>41951</v>
      </c>
      <c r="J80" s="123"/>
      <c r="K80" s="123"/>
      <c r="L80" s="56" t="s">
        <v>142</v>
      </c>
      <c r="M80" s="124">
        <v>0.3958333333333333</v>
      </c>
      <c r="N80" s="121"/>
      <c r="O80" s="51"/>
    </row>
    <row r="81" spans="1:15" ht="15">
      <c r="A81" s="46"/>
      <c r="B81" s="36"/>
      <c r="C81" s="57" t="s">
        <v>143</v>
      </c>
      <c r="D81" s="48"/>
      <c r="E81" s="48"/>
      <c r="F81" s="48"/>
      <c r="G81" s="57" t="s">
        <v>143</v>
      </c>
      <c r="H81" s="48"/>
      <c r="I81" s="48"/>
      <c r="J81" s="48"/>
      <c r="K81" s="48"/>
      <c r="L81" s="48"/>
      <c r="M81" s="48"/>
      <c r="N81" s="48"/>
      <c r="O81" s="58"/>
    </row>
    <row r="82" spans="1:15" ht="15.75">
      <c r="A82" s="51"/>
      <c r="B82" s="59" t="s">
        <v>144</v>
      </c>
      <c r="C82" s="125" t="s">
        <v>101</v>
      </c>
      <c r="D82" s="126"/>
      <c r="E82" s="60"/>
      <c r="F82" s="61" t="s">
        <v>145</v>
      </c>
      <c r="G82" s="125" t="s">
        <v>91</v>
      </c>
      <c r="H82" s="127"/>
      <c r="I82" s="127"/>
      <c r="J82" s="127"/>
      <c r="K82" s="127"/>
      <c r="L82" s="127"/>
      <c r="M82" s="127"/>
      <c r="N82" s="128"/>
      <c r="O82" s="51"/>
    </row>
    <row r="83" spans="1:15" ht="15">
      <c r="A83" s="51"/>
      <c r="B83" s="62" t="s">
        <v>146</v>
      </c>
      <c r="C83" s="129" t="s">
        <v>227</v>
      </c>
      <c r="D83" s="130"/>
      <c r="E83" s="63"/>
      <c r="F83" s="64" t="s">
        <v>148</v>
      </c>
      <c r="G83" s="129" t="s">
        <v>192</v>
      </c>
      <c r="H83" s="119"/>
      <c r="I83" s="119"/>
      <c r="J83" s="119"/>
      <c r="K83" s="119"/>
      <c r="L83" s="119"/>
      <c r="M83" s="119"/>
      <c r="N83" s="120"/>
      <c r="O83" s="51"/>
    </row>
    <row r="84" spans="1:15" ht="15">
      <c r="A84" s="51"/>
      <c r="B84" s="65" t="s">
        <v>150</v>
      </c>
      <c r="C84" s="129" t="s">
        <v>228</v>
      </c>
      <c r="D84" s="130"/>
      <c r="E84" s="63"/>
      <c r="F84" s="66" t="s">
        <v>152</v>
      </c>
      <c r="G84" s="129" t="s">
        <v>229</v>
      </c>
      <c r="H84" s="119"/>
      <c r="I84" s="119"/>
      <c r="J84" s="119"/>
      <c r="K84" s="119"/>
      <c r="L84" s="119"/>
      <c r="M84" s="119"/>
      <c r="N84" s="120"/>
      <c r="O84" s="51"/>
    </row>
    <row r="85" spans="1:15" ht="15">
      <c r="A85" s="46"/>
      <c r="B85" s="67" t="s">
        <v>154</v>
      </c>
      <c r="C85" s="68"/>
      <c r="D85" s="69"/>
      <c r="E85" s="70"/>
      <c r="F85" s="67" t="s">
        <v>154</v>
      </c>
      <c r="G85" s="71"/>
      <c r="H85" s="71"/>
      <c r="I85" s="71"/>
      <c r="J85" s="71"/>
      <c r="K85" s="71"/>
      <c r="L85" s="71"/>
      <c r="M85" s="71"/>
      <c r="N85" s="71"/>
      <c r="O85" s="58"/>
    </row>
    <row r="86" spans="1:15" ht="15">
      <c r="A86" s="51"/>
      <c r="B86" s="62"/>
      <c r="C86" s="129" t="s">
        <v>227</v>
      </c>
      <c r="D86" s="130"/>
      <c r="E86" s="63"/>
      <c r="F86" s="64"/>
      <c r="G86" s="129" t="s">
        <v>192</v>
      </c>
      <c r="H86" s="119"/>
      <c r="I86" s="119"/>
      <c r="J86" s="119"/>
      <c r="K86" s="119"/>
      <c r="L86" s="119"/>
      <c r="M86" s="119"/>
      <c r="N86" s="120"/>
      <c r="O86" s="51"/>
    </row>
    <row r="87" spans="1:15" ht="15">
      <c r="A87" s="51"/>
      <c r="B87" s="72"/>
      <c r="C87" s="129" t="s">
        <v>228</v>
      </c>
      <c r="D87" s="130"/>
      <c r="E87" s="63"/>
      <c r="F87" s="73"/>
      <c r="G87" s="129" t="s">
        <v>229</v>
      </c>
      <c r="H87" s="119"/>
      <c r="I87" s="119"/>
      <c r="J87" s="119"/>
      <c r="K87" s="119"/>
      <c r="L87" s="119"/>
      <c r="M87" s="119"/>
      <c r="N87" s="120"/>
      <c r="O87" s="51"/>
    </row>
    <row r="88" spans="1:15" ht="15.75">
      <c r="A88" s="46"/>
      <c r="B88" s="48"/>
      <c r="C88" s="48"/>
      <c r="D88" s="48"/>
      <c r="E88" s="48"/>
      <c r="F88" s="74" t="s">
        <v>157</v>
      </c>
      <c r="G88" s="57"/>
      <c r="H88" s="57"/>
      <c r="I88" s="57"/>
      <c r="J88" s="48"/>
      <c r="K88" s="48"/>
      <c r="L88" s="48"/>
      <c r="M88" s="75"/>
      <c r="N88" s="36"/>
      <c r="O88" s="58"/>
    </row>
    <row r="89" spans="1:15" ht="15">
      <c r="A89" s="46"/>
      <c r="B89" s="76" t="s">
        <v>158</v>
      </c>
      <c r="C89" s="48"/>
      <c r="D89" s="48"/>
      <c r="E89" s="48"/>
      <c r="F89" s="77" t="s">
        <v>159</v>
      </c>
      <c r="G89" s="77" t="s">
        <v>160</v>
      </c>
      <c r="H89" s="77" t="s">
        <v>161</v>
      </c>
      <c r="I89" s="77" t="s">
        <v>162</v>
      </c>
      <c r="J89" s="77" t="s">
        <v>163</v>
      </c>
      <c r="K89" s="131" t="s">
        <v>164</v>
      </c>
      <c r="L89" s="132"/>
      <c r="M89" s="78" t="s">
        <v>165</v>
      </c>
      <c r="N89" s="79" t="s">
        <v>166</v>
      </c>
      <c r="O89" s="51"/>
    </row>
    <row r="90" spans="1:15" ht="15">
      <c r="A90" s="51"/>
      <c r="B90" s="80" t="s">
        <v>167</v>
      </c>
      <c r="C90" s="81" t="str">
        <f>IF(C83&gt;"",C83&amp;" - "&amp;G83,"")</f>
        <v>Mäkinen Pertti - Lappalainen Matti</v>
      </c>
      <c r="D90" s="82"/>
      <c r="E90" s="83"/>
      <c r="F90" s="84">
        <v>-7</v>
      </c>
      <c r="G90" s="84">
        <v>-14</v>
      </c>
      <c r="H90" s="84">
        <v>-11</v>
      </c>
      <c r="I90" s="84"/>
      <c r="J90" s="84"/>
      <c r="K90" s="85">
        <f>IF(ISBLANK(F90),"",COUNTIF(F90:J90,"&gt;=0"))</f>
        <v>0</v>
      </c>
      <c r="L90" s="86">
        <f>IF(ISBLANK(F90),"",(IF(LEFT(F90,1)="-",1,0)+IF(LEFT(G90,1)="-",1,0)+IF(LEFT(H90,1)="-",1,0)+IF(LEFT(I90,1)="-",1,0)+IF(LEFT(J90,1)="-",1,0)))</f>
        <v>3</v>
      </c>
      <c r="M90" s="87">
        <f aca="true" t="shared" si="3" ref="M90:N94">IF(K90=3,1,"")</f>
      </c>
      <c r="N90" s="88">
        <f t="shared" si="3"/>
        <v>1</v>
      </c>
      <c r="O90" s="51"/>
    </row>
    <row r="91" spans="1:15" ht="15">
      <c r="A91" s="51"/>
      <c r="B91" s="80" t="s">
        <v>168</v>
      </c>
      <c r="C91" s="82" t="str">
        <f>IF(C84&gt;"",C84&amp;" - "&amp;G84,"")</f>
        <v>Immonen Asko - Vyrzhikovskiy Vadim</v>
      </c>
      <c r="D91" s="81"/>
      <c r="E91" s="83"/>
      <c r="F91" s="89">
        <v>-5</v>
      </c>
      <c r="G91" s="84">
        <v>-3</v>
      </c>
      <c r="H91" s="84">
        <v>-9</v>
      </c>
      <c r="I91" s="84"/>
      <c r="J91" s="84"/>
      <c r="K91" s="85">
        <f>IF(ISBLANK(F91),"",COUNTIF(F91:J91,"&gt;=0"))</f>
        <v>0</v>
      </c>
      <c r="L91" s="86">
        <f>IF(ISBLANK(F91),"",(IF(LEFT(F91,1)="-",1,0)+IF(LEFT(G91,1)="-",1,0)+IF(LEFT(H91,1)="-",1,0)+IF(LEFT(I91,1)="-",1,0)+IF(LEFT(J91,1)="-",1,0)))</f>
        <v>3</v>
      </c>
      <c r="M91" s="87">
        <f t="shared" si="3"/>
      </c>
      <c r="N91" s="88">
        <f t="shared" si="3"/>
        <v>1</v>
      </c>
      <c r="O91" s="51"/>
    </row>
    <row r="92" spans="1:15" ht="15">
      <c r="A92" s="51"/>
      <c r="B92" s="90" t="s">
        <v>169</v>
      </c>
      <c r="C92" s="91" t="str">
        <f>IF(C86&gt;"",C86&amp;" / "&amp;C87,"")</f>
        <v>Mäkinen Pertti / Immonen Asko</v>
      </c>
      <c r="D92" s="92" t="str">
        <f>IF(G86&gt;"",G86&amp;" / "&amp;G87,"")</f>
        <v>Lappalainen Matti / Vyrzhikovskiy Vadim</v>
      </c>
      <c r="E92" s="93"/>
      <c r="F92" s="94">
        <v>-6</v>
      </c>
      <c r="G92" s="95">
        <v>-5</v>
      </c>
      <c r="H92" s="96">
        <v>6</v>
      </c>
      <c r="I92" s="96">
        <v>8</v>
      </c>
      <c r="J92" s="96">
        <v>-9</v>
      </c>
      <c r="K92" s="85">
        <f>IF(ISBLANK(F92),"",COUNTIF(F92:J92,"&gt;=0"))</f>
        <v>2</v>
      </c>
      <c r="L92" s="86">
        <f>IF(ISBLANK(F92),"",(IF(LEFT(F92,1)="-",1,0)+IF(LEFT(G92,1)="-",1,0)+IF(LEFT(H92,1)="-",1,0)+IF(LEFT(I92,1)="-",1,0)+IF(LEFT(J92,1)="-",1,0)))</f>
        <v>3</v>
      </c>
      <c r="M92" s="87">
        <f t="shared" si="3"/>
      </c>
      <c r="N92" s="88">
        <f t="shared" si="3"/>
        <v>1</v>
      </c>
      <c r="O92" s="51"/>
    </row>
    <row r="93" spans="1:15" ht="15">
      <c r="A93" s="51"/>
      <c r="B93" s="80" t="s">
        <v>170</v>
      </c>
      <c r="C93" s="82" t="str">
        <f>IF(C83&gt;"",C83&amp;" - "&amp;G84,"")</f>
        <v>Mäkinen Pertti - Vyrzhikovskiy Vadim</v>
      </c>
      <c r="D93" s="81"/>
      <c r="E93" s="83"/>
      <c r="F93" s="97"/>
      <c r="G93" s="84"/>
      <c r="H93" s="84"/>
      <c r="I93" s="84"/>
      <c r="J93" s="98"/>
      <c r="K93" s="85">
        <f>IF(ISBLANK(F93),"",COUNTIF(F93:J93,"&gt;=0"))</f>
      </c>
      <c r="L93" s="86">
        <f>IF(ISBLANK(F93),"",(IF(LEFT(F93,1)="-",1,0)+IF(LEFT(G93,1)="-",1,0)+IF(LEFT(H93,1)="-",1,0)+IF(LEFT(I93,1)="-",1,0)+IF(LEFT(J93,1)="-",1,0)))</f>
      </c>
      <c r="M93" s="87">
        <f t="shared" si="3"/>
      </c>
      <c r="N93" s="88">
        <f t="shared" si="3"/>
      </c>
      <c r="O93" s="51"/>
    </row>
    <row r="94" spans="1:15" ht="15.75" thickBot="1">
      <c r="A94" s="51"/>
      <c r="B94" s="80" t="s">
        <v>171</v>
      </c>
      <c r="C94" s="82" t="str">
        <f>IF(C84&gt;"",C84&amp;" - "&amp;G83,"")</f>
        <v>Immonen Asko - Lappalainen Matti</v>
      </c>
      <c r="D94" s="81"/>
      <c r="E94" s="83"/>
      <c r="F94" s="98"/>
      <c r="G94" s="84"/>
      <c r="H94" s="98"/>
      <c r="I94" s="84"/>
      <c r="J94" s="84"/>
      <c r="K94" s="85">
        <f>IF(ISBLANK(F94),"",COUNTIF(F94:J94,"&gt;=0"))</f>
      </c>
      <c r="L94" s="99">
        <f>IF(ISBLANK(F94),"",(IF(LEFT(F94,1)="-",1,0)+IF(LEFT(G94,1)="-",1,0)+IF(LEFT(H94,1)="-",1,0)+IF(LEFT(I94,1)="-",1,0)+IF(LEFT(J94,1)="-",1,0)))</f>
      </c>
      <c r="M94" s="109">
        <f t="shared" si="3"/>
      </c>
      <c r="N94" s="110">
        <f t="shared" si="3"/>
      </c>
      <c r="O94" s="51"/>
    </row>
    <row r="95" spans="1:15" ht="16.5" thickBot="1">
      <c r="A95" s="46"/>
      <c r="B95" s="48"/>
      <c r="C95" s="48"/>
      <c r="D95" s="48"/>
      <c r="E95" s="48"/>
      <c r="F95" s="48"/>
      <c r="G95" s="48"/>
      <c r="H95" s="48"/>
      <c r="I95" s="100" t="s">
        <v>172</v>
      </c>
      <c r="J95" s="101"/>
      <c r="K95" s="102">
        <f>IF(ISBLANK(D90),"",SUM(K90:K94))</f>
      </c>
      <c r="L95" s="108">
        <f>IF(ISBLANK(E90),"",SUM(L90:L94))</f>
      </c>
      <c r="M95" s="111">
        <f>IF(ISBLANK(F90),"",SUM(M90:M94))</f>
        <v>0</v>
      </c>
      <c r="N95" s="112">
        <f>IF(ISBLANK(F90),"",SUM(N90:N94))</f>
        <v>3</v>
      </c>
      <c r="O95" s="58"/>
    </row>
    <row r="96" spans="1:15" ht="15">
      <c r="A96" s="46"/>
      <c r="B96" s="47" t="s">
        <v>173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58"/>
    </row>
    <row r="97" spans="1:15" ht="15">
      <c r="A97" s="46"/>
      <c r="B97" s="103" t="s">
        <v>174</v>
      </c>
      <c r="C97" s="103"/>
      <c r="D97" s="103" t="s">
        <v>175</v>
      </c>
      <c r="E97" s="104"/>
      <c r="F97" s="103"/>
      <c r="G97" s="103" t="s">
        <v>176</v>
      </c>
      <c r="H97" s="104"/>
      <c r="I97" s="103"/>
      <c r="J97" s="32" t="s">
        <v>177</v>
      </c>
      <c r="K97" s="36"/>
      <c r="L97" s="48"/>
      <c r="M97" s="48"/>
      <c r="N97" s="48"/>
      <c r="O97" s="58"/>
    </row>
    <row r="98" spans="1:15" ht="18.75" thickBot="1">
      <c r="A98" s="46"/>
      <c r="B98" s="48"/>
      <c r="C98" s="48"/>
      <c r="D98" s="48"/>
      <c r="E98" s="48"/>
      <c r="F98" s="48"/>
      <c r="G98" s="48"/>
      <c r="H98" s="48"/>
      <c r="I98" s="48"/>
      <c r="J98" s="133" t="str">
        <f>IF(M95=3,C82,IF(N95=3,G82,""))</f>
        <v>HP</v>
      </c>
      <c r="K98" s="134"/>
      <c r="L98" s="134"/>
      <c r="M98" s="134"/>
      <c r="N98" s="135"/>
      <c r="O98" s="58"/>
    </row>
    <row r="99" spans="1:15" ht="18.75" thickTop="1">
      <c r="A99" s="105"/>
      <c r="B99" s="106"/>
      <c r="C99" s="106"/>
      <c r="D99" s="106"/>
      <c r="E99" s="106"/>
      <c r="F99" s="106"/>
      <c r="G99" s="106"/>
      <c r="H99" s="106"/>
      <c r="I99" s="106"/>
      <c r="J99" s="113"/>
      <c r="K99" s="113"/>
      <c r="L99" s="113"/>
      <c r="M99" s="113"/>
      <c r="N99" s="113"/>
      <c r="O99" s="107"/>
    </row>
    <row r="101" spans="1:15" ht="15.75">
      <c r="A101" s="41"/>
      <c r="B101" s="42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5"/>
    </row>
    <row r="102" spans="1:15" ht="15.75">
      <c r="A102" s="46"/>
      <c r="B102" s="36"/>
      <c r="C102" s="47" t="s">
        <v>135</v>
      </c>
      <c r="D102" s="48"/>
      <c r="E102" s="48"/>
      <c r="F102" s="36"/>
      <c r="G102" s="49" t="s">
        <v>136</v>
      </c>
      <c r="H102" s="50"/>
      <c r="I102" s="118" t="s">
        <v>178</v>
      </c>
      <c r="J102" s="119"/>
      <c r="K102" s="119"/>
      <c r="L102" s="119"/>
      <c r="M102" s="119"/>
      <c r="N102" s="120"/>
      <c r="O102" s="51"/>
    </row>
    <row r="103" spans="1:15" ht="20.25">
      <c r="A103" s="46"/>
      <c r="B103" s="52"/>
      <c r="C103" s="53" t="s">
        <v>137</v>
      </c>
      <c r="D103" s="48"/>
      <c r="E103" s="48"/>
      <c r="F103" s="36"/>
      <c r="G103" s="49" t="s">
        <v>138</v>
      </c>
      <c r="H103" s="50"/>
      <c r="I103" s="118" t="s">
        <v>14</v>
      </c>
      <c r="J103" s="119"/>
      <c r="K103" s="119"/>
      <c r="L103" s="119"/>
      <c r="M103" s="119"/>
      <c r="N103" s="120"/>
      <c r="O103" s="51"/>
    </row>
    <row r="104" spans="1:15" ht="15">
      <c r="A104" s="46"/>
      <c r="B104" s="48"/>
      <c r="C104" s="54" t="s">
        <v>139</v>
      </c>
      <c r="D104" s="48"/>
      <c r="E104" s="48"/>
      <c r="F104" s="48"/>
      <c r="G104" s="49" t="s">
        <v>140</v>
      </c>
      <c r="H104" s="55"/>
      <c r="I104" s="118" t="s">
        <v>219</v>
      </c>
      <c r="J104" s="118"/>
      <c r="K104" s="118"/>
      <c r="L104" s="118"/>
      <c r="M104" s="118"/>
      <c r="N104" s="121"/>
      <c r="O104" s="51"/>
    </row>
    <row r="105" spans="1:15" ht="15.75">
      <c r="A105" s="46"/>
      <c r="B105" s="48"/>
      <c r="C105" s="48"/>
      <c r="D105" s="48"/>
      <c r="E105" s="48"/>
      <c r="F105" s="48"/>
      <c r="G105" s="49" t="s">
        <v>141</v>
      </c>
      <c r="H105" s="50"/>
      <c r="I105" s="122">
        <v>41951</v>
      </c>
      <c r="J105" s="123"/>
      <c r="K105" s="123"/>
      <c r="L105" s="56" t="s">
        <v>142</v>
      </c>
      <c r="M105" s="124">
        <v>0.3958333333333333</v>
      </c>
      <c r="N105" s="121"/>
      <c r="O105" s="51"/>
    </row>
    <row r="106" spans="1:15" ht="15">
      <c r="A106" s="46"/>
      <c r="B106" s="36"/>
      <c r="C106" s="57" t="s">
        <v>143</v>
      </c>
      <c r="D106" s="48"/>
      <c r="E106" s="48"/>
      <c r="F106" s="48"/>
      <c r="G106" s="57" t="s">
        <v>143</v>
      </c>
      <c r="H106" s="48"/>
      <c r="I106" s="48"/>
      <c r="J106" s="48"/>
      <c r="K106" s="48"/>
      <c r="L106" s="48"/>
      <c r="M106" s="48"/>
      <c r="N106" s="48"/>
      <c r="O106" s="58"/>
    </row>
    <row r="107" spans="1:15" ht="15.75">
      <c r="A107" s="51"/>
      <c r="B107" s="59" t="s">
        <v>144</v>
      </c>
      <c r="C107" s="125" t="s">
        <v>226</v>
      </c>
      <c r="D107" s="126"/>
      <c r="E107" s="60"/>
      <c r="F107" s="61" t="s">
        <v>145</v>
      </c>
      <c r="G107" s="125" t="s">
        <v>12</v>
      </c>
      <c r="H107" s="127"/>
      <c r="I107" s="127"/>
      <c r="J107" s="127"/>
      <c r="K107" s="127"/>
      <c r="L107" s="127"/>
      <c r="M107" s="127"/>
      <c r="N107" s="128"/>
      <c r="O107" s="51"/>
    </row>
    <row r="108" spans="1:15" ht="15">
      <c r="A108" s="51"/>
      <c r="B108" s="62" t="s">
        <v>146</v>
      </c>
      <c r="C108" s="129" t="s">
        <v>230</v>
      </c>
      <c r="D108" s="130"/>
      <c r="E108" s="63"/>
      <c r="F108" s="64" t="s">
        <v>148</v>
      </c>
      <c r="G108" s="129" t="s">
        <v>5</v>
      </c>
      <c r="H108" s="119"/>
      <c r="I108" s="119"/>
      <c r="J108" s="119"/>
      <c r="K108" s="119"/>
      <c r="L108" s="119"/>
      <c r="M108" s="119"/>
      <c r="N108" s="120"/>
      <c r="O108" s="51"/>
    </row>
    <row r="109" spans="1:15" ht="15">
      <c r="A109" s="51"/>
      <c r="B109" s="65" t="s">
        <v>150</v>
      </c>
      <c r="C109" s="129" t="s">
        <v>231</v>
      </c>
      <c r="D109" s="130"/>
      <c r="E109" s="63"/>
      <c r="F109" s="66" t="s">
        <v>152</v>
      </c>
      <c r="G109" s="129" t="s">
        <v>4</v>
      </c>
      <c r="H109" s="119"/>
      <c r="I109" s="119"/>
      <c r="J109" s="119"/>
      <c r="K109" s="119"/>
      <c r="L109" s="119"/>
      <c r="M109" s="119"/>
      <c r="N109" s="120"/>
      <c r="O109" s="51"/>
    </row>
    <row r="110" spans="1:15" ht="15">
      <c r="A110" s="46"/>
      <c r="B110" s="67" t="s">
        <v>154</v>
      </c>
      <c r="C110" s="68"/>
      <c r="D110" s="69"/>
      <c r="E110" s="70"/>
      <c r="F110" s="67" t="s">
        <v>154</v>
      </c>
      <c r="G110" s="71"/>
      <c r="H110" s="71"/>
      <c r="I110" s="71"/>
      <c r="J110" s="71"/>
      <c r="K110" s="71"/>
      <c r="L110" s="71"/>
      <c r="M110" s="71"/>
      <c r="N110" s="71"/>
      <c r="O110" s="58"/>
    </row>
    <row r="111" spans="1:15" ht="15">
      <c r="A111" s="51"/>
      <c r="B111" s="62"/>
      <c r="C111" s="129" t="s">
        <v>230</v>
      </c>
      <c r="D111" s="130"/>
      <c r="E111" s="63"/>
      <c r="F111" s="64"/>
      <c r="G111" s="129" t="s">
        <v>5</v>
      </c>
      <c r="H111" s="119"/>
      <c r="I111" s="119"/>
      <c r="J111" s="119"/>
      <c r="K111" s="119"/>
      <c r="L111" s="119"/>
      <c r="M111" s="119"/>
      <c r="N111" s="120"/>
      <c r="O111" s="51"/>
    </row>
    <row r="112" spans="1:15" ht="15">
      <c r="A112" s="51"/>
      <c r="B112" s="72"/>
      <c r="C112" s="129" t="s">
        <v>231</v>
      </c>
      <c r="D112" s="130"/>
      <c r="E112" s="63"/>
      <c r="F112" s="73"/>
      <c r="G112" s="129" t="s">
        <v>4</v>
      </c>
      <c r="H112" s="119"/>
      <c r="I112" s="119"/>
      <c r="J112" s="119"/>
      <c r="K112" s="119"/>
      <c r="L112" s="119"/>
      <c r="M112" s="119"/>
      <c r="N112" s="120"/>
      <c r="O112" s="51"/>
    </row>
    <row r="113" spans="1:15" ht="15.75">
      <c r="A113" s="46"/>
      <c r="B113" s="48"/>
      <c r="C113" s="48"/>
      <c r="D113" s="48"/>
      <c r="E113" s="48"/>
      <c r="F113" s="74" t="s">
        <v>157</v>
      </c>
      <c r="G113" s="57"/>
      <c r="H113" s="57"/>
      <c r="I113" s="57"/>
      <c r="J113" s="48"/>
      <c r="K113" s="48"/>
      <c r="L113" s="48"/>
      <c r="M113" s="75"/>
      <c r="N113" s="36"/>
      <c r="O113" s="58"/>
    </row>
    <row r="114" spans="1:15" ht="15">
      <c r="A114" s="46"/>
      <c r="B114" s="76" t="s">
        <v>158</v>
      </c>
      <c r="C114" s="48"/>
      <c r="D114" s="48"/>
      <c r="E114" s="48"/>
      <c r="F114" s="77" t="s">
        <v>159</v>
      </c>
      <c r="G114" s="77" t="s">
        <v>160</v>
      </c>
      <c r="H114" s="77" t="s">
        <v>161</v>
      </c>
      <c r="I114" s="77" t="s">
        <v>162</v>
      </c>
      <c r="J114" s="77" t="s">
        <v>163</v>
      </c>
      <c r="K114" s="131" t="s">
        <v>164</v>
      </c>
      <c r="L114" s="132"/>
      <c r="M114" s="78" t="s">
        <v>165</v>
      </c>
      <c r="N114" s="79" t="s">
        <v>166</v>
      </c>
      <c r="O114" s="51"/>
    </row>
    <row r="115" spans="1:15" ht="15">
      <c r="A115" s="51"/>
      <c r="B115" s="80" t="s">
        <v>167</v>
      </c>
      <c r="C115" s="81" t="str">
        <f>IF(C108&gt;"",C108&amp;" - "&amp;G108,"")</f>
        <v>Nyberg Håkan - Uusikivi Hannu</v>
      </c>
      <c r="D115" s="82"/>
      <c r="E115" s="83"/>
      <c r="F115" s="84">
        <v>-9</v>
      </c>
      <c r="G115" s="84">
        <v>10</v>
      </c>
      <c r="H115" s="84">
        <v>7</v>
      </c>
      <c r="I115" s="84">
        <v>11</v>
      </c>
      <c r="J115" s="84"/>
      <c r="K115" s="85">
        <f>IF(ISBLANK(F115),"",COUNTIF(F115:J115,"&gt;=0"))</f>
        <v>3</v>
      </c>
      <c r="L115" s="86">
        <f>IF(ISBLANK(F115),"",(IF(LEFT(F115,1)="-",1,0)+IF(LEFT(G115,1)="-",1,0)+IF(LEFT(H115,1)="-",1,0)+IF(LEFT(I115,1)="-",1,0)+IF(LEFT(J115,1)="-",1,0)))</f>
        <v>1</v>
      </c>
      <c r="M115" s="87">
        <f aca="true" t="shared" si="4" ref="M115:N119">IF(K115=3,1,"")</f>
        <v>1</v>
      </c>
      <c r="N115" s="88">
        <f t="shared" si="4"/>
      </c>
      <c r="O115" s="51"/>
    </row>
    <row r="116" spans="1:15" ht="15">
      <c r="A116" s="51"/>
      <c r="B116" s="80" t="s">
        <v>168</v>
      </c>
      <c r="C116" s="82" t="str">
        <f>IF(C109&gt;"",C109&amp;" - "&amp;G109,"")</f>
        <v>Merimaa Kai - Jaatinen Ari</v>
      </c>
      <c r="D116" s="81"/>
      <c r="E116" s="83"/>
      <c r="F116" s="89">
        <v>9</v>
      </c>
      <c r="G116" s="84">
        <v>-8</v>
      </c>
      <c r="H116" s="84">
        <v>-6</v>
      </c>
      <c r="I116" s="84">
        <v>-6</v>
      </c>
      <c r="J116" s="84"/>
      <c r="K116" s="85">
        <f>IF(ISBLANK(F116),"",COUNTIF(F116:J116,"&gt;=0"))</f>
        <v>1</v>
      </c>
      <c r="L116" s="86">
        <f>IF(ISBLANK(F116),"",(IF(LEFT(F116,1)="-",1,0)+IF(LEFT(G116,1)="-",1,0)+IF(LEFT(H116,1)="-",1,0)+IF(LEFT(I116,1)="-",1,0)+IF(LEFT(J116,1)="-",1,0)))</f>
        <v>3</v>
      </c>
      <c r="M116" s="87">
        <f t="shared" si="4"/>
      </c>
      <c r="N116" s="88">
        <f t="shared" si="4"/>
        <v>1</v>
      </c>
      <c r="O116" s="51"/>
    </row>
    <row r="117" spans="1:15" ht="15">
      <c r="A117" s="51"/>
      <c r="B117" s="90" t="s">
        <v>169</v>
      </c>
      <c r="C117" s="91" t="str">
        <f>IF(C111&gt;"",C111&amp;" / "&amp;C112,"")</f>
        <v>Nyberg Håkan / Merimaa Kai</v>
      </c>
      <c r="D117" s="92" t="str">
        <f>IF(G111&gt;"",G111&amp;" / "&amp;G112,"")</f>
        <v>Uusikivi Hannu / Jaatinen Ari</v>
      </c>
      <c r="E117" s="93"/>
      <c r="F117" s="94">
        <v>-7</v>
      </c>
      <c r="G117" s="95">
        <v>-7</v>
      </c>
      <c r="H117" s="96">
        <v>-7</v>
      </c>
      <c r="I117" s="96"/>
      <c r="J117" s="96"/>
      <c r="K117" s="85">
        <f>IF(ISBLANK(F117),"",COUNTIF(F117:J117,"&gt;=0"))</f>
        <v>0</v>
      </c>
      <c r="L117" s="86">
        <f>IF(ISBLANK(F117),"",(IF(LEFT(F117,1)="-",1,0)+IF(LEFT(G117,1)="-",1,0)+IF(LEFT(H117,1)="-",1,0)+IF(LEFT(I117,1)="-",1,0)+IF(LEFT(J117,1)="-",1,0)))</f>
        <v>3</v>
      </c>
      <c r="M117" s="87">
        <f t="shared" si="4"/>
      </c>
      <c r="N117" s="88">
        <f t="shared" si="4"/>
        <v>1</v>
      </c>
      <c r="O117" s="51"/>
    </row>
    <row r="118" spans="1:15" ht="15">
      <c r="A118" s="51"/>
      <c r="B118" s="80" t="s">
        <v>170</v>
      </c>
      <c r="C118" s="82" t="str">
        <f>IF(C108&gt;"",C108&amp;" - "&amp;G109,"")</f>
        <v>Nyberg Håkan - Jaatinen Ari</v>
      </c>
      <c r="D118" s="81"/>
      <c r="E118" s="83"/>
      <c r="F118" s="97">
        <v>9</v>
      </c>
      <c r="G118" s="84">
        <v>8</v>
      </c>
      <c r="H118" s="84">
        <v>8</v>
      </c>
      <c r="I118" s="84"/>
      <c r="J118" s="98"/>
      <c r="K118" s="85">
        <f>IF(ISBLANK(F118),"",COUNTIF(F118:J118,"&gt;=0"))</f>
        <v>3</v>
      </c>
      <c r="L118" s="86">
        <f>IF(ISBLANK(F118),"",(IF(LEFT(F118,1)="-",1,0)+IF(LEFT(G118,1)="-",1,0)+IF(LEFT(H118,1)="-",1,0)+IF(LEFT(I118,1)="-",1,0)+IF(LEFT(J118,1)="-",1,0)))</f>
        <v>0</v>
      </c>
      <c r="M118" s="87">
        <f t="shared" si="4"/>
        <v>1</v>
      </c>
      <c r="N118" s="88">
        <f t="shared" si="4"/>
      </c>
      <c r="O118" s="51"/>
    </row>
    <row r="119" spans="1:15" ht="15.75" thickBot="1">
      <c r="A119" s="51"/>
      <c r="B119" s="80" t="s">
        <v>171</v>
      </c>
      <c r="C119" s="82" t="str">
        <f>IF(C109&gt;"",C109&amp;" - "&amp;G108,"")</f>
        <v>Merimaa Kai - Uusikivi Hannu</v>
      </c>
      <c r="D119" s="81"/>
      <c r="E119" s="83"/>
      <c r="F119" s="98">
        <v>9</v>
      </c>
      <c r="G119" s="84">
        <v>-5</v>
      </c>
      <c r="H119" s="98">
        <v>7</v>
      </c>
      <c r="I119" s="84">
        <v>-6</v>
      </c>
      <c r="J119" s="84">
        <v>9</v>
      </c>
      <c r="K119" s="85">
        <f>IF(ISBLANK(F119),"",COUNTIF(F119:J119,"&gt;=0"))</f>
        <v>3</v>
      </c>
      <c r="L119" s="99">
        <f>IF(ISBLANK(F119),"",(IF(LEFT(F119,1)="-",1,0)+IF(LEFT(G119,1)="-",1,0)+IF(LEFT(H119,1)="-",1,0)+IF(LEFT(I119,1)="-",1,0)+IF(LEFT(J119,1)="-",1,0)))</f>
        <v>2</v>
      </c>
      <c r="M119" s="109">
        <f t="shared" si="4"/>
        <v>1</v>
      </c>
      <c r="N119" s="110">
        <f t="shared" si="4"/>
      </c>
      <c r="O119" s="51"/>
    </row>
    <row r="120" spans="1:15" ht="16.5" thickBot="1">
      <c r="A120" s="46"/>
      <c r="B120" s="48"/>
      <c r="C120" s="48"/>
      <c r="D120" s="48"/>
      <c r="E120" s="48"/>
      <c r="F120" s="48"/>
      <c r="G120" s="48"/>
      <c r="H120" s="48"/>
      <c r="I120" s="100" t="s">
        <v>172</v>
      </c>
      <c r="J120" s="101"/>
      <c r="K120" s="102">
        <f>IF(ISBLANK(D115),"",SUM(K115:K119))</f>
      </c>
      <c r="L120" s="108">
        <f>IF(ISBLANK(E115),"",SUM(L115:L119))</f>
      </c>
      <c r="M120" s="111">
        <f>IF(ISBLANK(F115),"",SUM(M115:M119))</f>
        <v>3</v>
      </c>
      <c r="N120" s="112">
        <f>IF(ISBLANK(F115),"",SUM(N115:N119))</f>
        <v>2</v>
      </c>
      <c r="O120" s="58"/>
    </row>
    <row r="121" spans="1:15" ht="15">
      <c r="A121" s="46"/>
      <c r="B121" s="47" t="s">
        <v>173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58"/>
    </row>
    <row r="122" spans="1:15" ht="15">
      <c r="A122" s="46"/>
      <c r="B122" s="103" t="s">
        <v>174</v>
      </c>
      <c r="C122" s="103"/>
      <c r="D122" s="103" t="s">
        <v>175</v>
      </c>
      <c r="E122" s="104"/>
      <c r="F122" s="103"/>
      <c r="G122" s="103" t="s">
        <v>176</v>
      </c>
      <c r="H122" s="104"/>
      <c r="I122" s="103"/>
      <c r="J122" s="32" t="s">
        <v>177</v>
      </c>
      <c r="K122" s="36"/>
      <c r="L122" s="48"/>
      <c r="M122" s="48"/>
      <c r="N122" s="48"/>
      <c r="O122" s="58"/>
    </row>
    <row r="123" spans="1:15" ht="18.75" thickBot="1">
      <c r="A123" s="46"/>
      <c r="B123" s="48"/>
      <c r="C123" s="48"/>
      <c r="D123" s="48"/>
      <c r="E123" s="48"/>
      <c r="F123" s="48"/>
      <c r="G123" s="48"/>
      <c r="H123" s="48"/>
      <c r="I123" s="48"/>
      <c r="J123" s="133" t="str">
        <f>IF(M120=3,C107,IF(N120=3,G107,""))</f>
        <v>Wega 1</v>
      </c>
      <c r="K123" s="134"/>
      <c r="L123" s="134"/>
      <c r="M123" s="134"/>
      <c r="N123" s="135"/>
      <c r="O123" s="58"/>
    </row>
    <row r="124" spans="1:15" ht="18.75" thickTop="1">
      <c r="A124" s="105"/>
      <c r="B124" s="106"/>
      <c r="C124" s="106"/>
      <c r="D124" s="106"/>
      <c r="E124" s="106"/>
      <c r="F124" s="106"/>
      <c r="G124" s="106"/>
      <c r="H124" s="106"/>
      <c r="I124" s="106"/>
      <c r="J124" s="113"/>
      <c r="K124" s="113"/>
      <c r="L124" s="113"/>
      <c r="M124" s="113"/>
      <c r="N124" s="113"/>
      <c r="O124" s="107"/>
    </row>
    <row r="126" spans="1:15" ht="15.75">
      <c r="A126" s="41"/>
      <c r="B126" s="42"/>
      <c r="C126" s="43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5"/>
    </row>
    <row r="127" spans="1:15" ht="15.75">
      <c r="A127" s="46"/>
      <c r="B127" s="36"/>
      <c r="C127" s="47" t="s">
        <v>135</v>
      </c>
      <c r="D127" s="48"/>
      <c r="E127" s="48"/>
      <c r="F127" s="36"/>
      <c r="G127" s="49" t="s">
        <v>136</v>
      </c>
      <c r="H127" s="50"/>
      <c r="I127" s="118" t="s">
        <v>178</v>
      </c>
      <c r="J127" s="119"/>
      <c r="K127" s="119"/>
      <c r="L127" s="119"/>
      <c r="M127" s="119"/>
      <c r="N127" s="120"/>
      <c r="O127" s="51"/>
    </row>
    <row r="128" spans="1:15" ht="20.25">
      <c r="A128" s="46"/>
      <c r="B128" s="52"/>
      <c r="C128" s="53" t="s">
        <v>137</v>
      </c>
      <c r="D128" s="48"/>
      <c r="E128" s="48"/>
      <c r="F128" s="36"/>
      <c r="G128" s="49" t="s">
        <v>138</v>
      </c>
      <c r="H128" s="50"/>
      <c r="I128" s="118" t="s">
        <v>14</v>
      </c>
      <c r="J128" s="119"/>
      <c r="K128" s="119"/>
      <c r="L128" s="119"/>
      <c r="M128" s="119"/>
      <c r="N128" s="120"/>
      <c r="O128" s="51"/>
    </row>
    <row r="129" spans="1:15" ht="15">
      <c r="A129" s="46"/>
      <c r="B129" s="48"/>
      <c r="C129" s="54" t="s">
        <v>139</v>
      </c>
      <c r="D129" s="48"/>
      <c r="E129" s="48"/>
      <c r="F129" s="48"/>
      <c r="G129" s="49" t="s">
        <v>140</v>
      </c>
      <c r="H129" s="55"/>
      <c r="I129" s="118" t="s">
        <v>219</v>
      </c>
      <c r="J129" s="118"/>
      <c r="K129" s="118"/>
      <c r="L129" s="118"/>
      <c r="M129" s="118"/>
      <c r="N129" s="121"/>
      <c r="O129" s="51"/>
    </row>
    <row r="130" spans="1:15" ht="15.75">
      <c r="A130" s="46"/>
      <c r="B130" s="48"/>
      <c r="C130" s="48"/>
      <c r="D130" s="48"/>
      <c r="E130" s="48"/>
      <c r="F130" s="48"/>
      <c r="G130" s="49" t="s">
        <v>141</v>
      </c>
      <c r="H130" s="50"/>
      <c r="I130" s="122">
        <v>41951</v>
      </c>
      <c r="J130" s="123"/>
      <c r="K130" s="123"/>
      <c r="L130" s="56" t="s">
        <v>142</v>
      </c>
      <c r="M130" s="124">
        <v>0.3958333333333333</v>
      </c>
      <c r="N130" s="121"/>
      <c r="O130" s="51"/>
    </row>
    <row r="131" spans="1:15" ht="15">
      <c r="A131" s="46"/>
      <c r="B131" s="36"/>
      <c r="C131" s="57" t="s">
        <v>143</v>
      </c>
      <c r="D131" s="48"/>
      <c r="E131" s="48"/>
      <c r="F131" s="48"/>
      <c r="G131" s="57" t="s">
        <v>143</v>
      </c>
      <c r="H131" s="48"/>
      <c r="I131" s="48"/>
      <c r="J131" s="48"/>
      <c r="K131" s="48"/>
      <c r="L131" s="48"/>
      <c r="M131" s="48"/>
      <c r="N131" s="48"/>
      <c r="O131" s="58"/>
    </row>
    <row r="132" spans="1:15" ht="15.75">
      <c r="A132" s="51"/>
      <c r="B132" s="59" t="s">
        <v>144</v>
      </c>
      <c r="C132" s="125" t="s">
        <v>14</v>
      </c>
      <c r="D132" s="126"/>
      <c r="E132" s="60"/>
      <c r="F132" s="61" t="s">
        <v>145</v>
      </c>
      <c r="G132" s="125" t="s">
        <v>106</v>
      </c>
      <c r="H132" s="127"/>
      <c r="I132" s="127"/>
      <c r="J132" s="127"/>
      <c r="K132" s="127"/>
      <c r="L132" s="127"/>
      <c r="M132" s="127"/>
      <c r="N132" s="128"/>
      <c r="O132" s="51"/>
    </row>
    <row r="133" spans="1:15" ht="15">
      <c r="A133" s="51"/>
      <c r="B133" s="62" t="s">
        <v>146</v>
      </c>
      <c r="C133" s="129" t="s">
        <v>207</v>
      </c>
      <c r="D133" s="130"/>
      <c r="E133" s="63"/>
      <c r="F133" s="64" t="s">
        <v>148</v>
      </c>
      <c r="G133" s="129" t="s">
        <v>26</v>
      </c>
      <c r="H133" s="119"/>
      <c r="I133" s="119"/>
      <c r="J133" s="119"/>
      <c r="K133" s="119"/>
      <c r="L133" s="119"/>
      <c r="M133" s="119"/>
      <c r="N133" s="120"/>
      <c r="O133" s="51"/>
    </row>
    <row r="134" spans="1:15" ht="15">
      <c r="A134" s="51"/>
      <c r="B134" s="65" t="s">
        <v>150</v>
      </c>
      <c r="C134" s="129" t="s">
        <v>78</v>
      </c>
      <c r="D134" s="130"/>
      <c r="E134" s="63"/>
      <c r="F134" s="66" t="s">
        <v>152</v>
      </c>
      <c r="G134" s="129" t="s">
        <v>25</v>
      </c>
      <c r="H134" s="119"/>
      <c r="I134" s="119"/>
      <c r="J134" s="119"/>
      <c r="K134" s="119"/>
      <c r="L134" s="119"/>
      <c r="M134" s="119"/>
      <c r="N134" s="120"/>
      <c r="O134" s="51"/>
    </row>
    <row r="135" spans="1:15" ht="15">
      <c r="A135" s="46"/>
      <c r="B135" s="67" t="s">
        <v>154</v>
      </c>
      <c r="C135" s="68"/>
      <c r="D135" s="69"/>
      <c r="E135" s="70"/>
      <c r="F135" s="67" t="s">
        <v>154</v>
      </c>
      <c r="G135" s="71"/>
      <c r="H135" s="71"/>
      <c r="I135" s="71"/>
      <c r="J135" s="71"/>
      <c r="K135" s="71"/>
      <c r="L135" s="71"/>
      <c r="M135" s="71"/>
      <c r="N135" s="71"/>
      <c r="O135" s="58"/>
    </row>
    <row r="136" spans="1:15" ht="15">
      <c r="A136" s="51"/>
      <c r="B136" s="62"/>
      <c r="C136" s="129" t="s">
        <v>207</v>
      </c>
      <c r="D136" s="130"/>
      <c r="E136" s="63"/>
      <c r="F136" s="64"/>
      <c r="G136" s="129" t="s">
        <v>26</v>
      </c>
      <c r="H136" s="119"/>
      <c r="I136" s="119"/>
      <c r="J136" s="119"/>
      <c r="K136" s="119"/>
      <c r="L136" s="119"/>
      <c r="M136" s="119"/>
      <c r="N136" s="120"/>
      <c r="O136" s="51"/>
    </row>
    <row r="137" spans="1:15" ht="15">
      <c r="A137" s="51"/>
      <c r="B137" s="72"/>
      <c r="C137" s="129" t="s">
        <v>77</v>
      </c>
      <c r="D137" s="130"/>
      <c r="E137" s="63"/>
      <c r="F137" s="73"/>
      <c r="G137" s="129" t="s">
        <v>25</v>
      </c>
      <c r="H137" s="119"/>
      <c r="I137" s="119"/>
      <c r="J137" s="119"/>
      <c r="K137" s="119"/>
      <c r="L137" s="119"/>
      <c r="M137" s="119"/>
      <c r="N137" s="120"/>
      <c r="O137" s="51"/>
    </row>
    <row r="138" spans="1:15" ht="15.75">
      <c r="A138" s="46"/>
      <c r="B138" s="48"/>
      <c r="C138" s="48"/>
      <c r="D138" s="48"/>
      <c r="E138" s="48"/>
      <c r="F138" s="74" t="s">
        <v>157</v>
      </c>
      <c r="G138" s="57"/>
      <c r="H138" s="57"/>
      <c r="I138" s="57"/>
      <c r="J138" s="48"/>
      <c r="K138" s="48"/>
      <c r="L138" s="48"/>
      <c r="M138" s="75"/>
      <c r="N138" s="36"/>
      <c r="O138" s="58"/>
    </row>
    <row r="139" spans="1:15" ht="15">
      <c r="A139" s="46"/>
      <c r="B139" s="76" t="s">
        <v>158</v>
      </c>
      <c r="C139" s="48"/>
      <c r="D139" s="48"/>
      <c r="E139" s="48"/>
      <c r="F139" s="77" t="s">
        <v>159</v>
      </c>
      <c r="G139" s="77" t="s">
        <v>160</v>
      </c>
      <c r="H139" s="77" t="s">
        <v>161</v>
      </c>
      <c r="I139" s="77" t="s">
        <v>162</v>
      </c>
      <c r="J139" s="77" t="s">
        <v>163</v>
      </c>
      <c r="K139" s="131" t="s">
        <v>164</v>
      </c>
      <c r="L139" s="132"/>
      <c r="M139" s="78" t="s">
        <v>165</v>
      </c>
      <c r="N139" s="79" t="s">
        <v>166</v>
      </c>
      <c r="O139" s="51"/>
    </row>
    <row r="140" spans="1:15" ht="15">
      <c r="A140" s="51"/>
      <c r="B140" s="80" t="s">
        <v>167</v>
      </c>
      <c r="C140" s="81" t="str">
        <f>IF(C133&gt;"",C133&amp;" - "&amp;G133,"")</f>
        <v>Tuomainen Heikki - Kara Tauno</v>
      </c>
      <c r="D140" s="82"/>
      <c r="E140" s="83"/>
      <c r="F140" s="84">
        <v>-8</v>
      </c>
      <c r="G140" s="84">
        <v>-7</v>
      </c>
      <c r="H140" s="84">
        <v>-8</v>
      </c>
      <c r="I140" s="84"/>
      <c r="J140" s="84"/>
      <c r="K140" s="85">
        <f>IF(ISBLANK(F140),"",COUNTIF(F140:J140,"&gt;=0"))</f>
        <v>0</v>
      </c>
      <c r="L140" s="86">
        <f>IF(ISBLANK(F140),"",(IF(LEFT(F140,1)="-",1,0)+IF(LEFT(G140,1)="-",1,0)+IF(LEFT(H140,1)="-",1,0)+IF(LEFT(I140,1)="-",1,0)+IF(LEFT(J140,1)="-",1,0)))</f>
        <v>3</v>
      </c>
      <c r="M140" s="87">
        <f aca="true" t="shared" si="5" ref="M140:N144">IF(K140=3,1,"")</f>
      </c>
      <c r="N140" s="88">
        <f t="shared" si="5"/>
        <v>1</v>
      </c>
      <c r="O140" s="51"/>
    </row>
    <row r="141" spans="1:15" ht="15">
      <c r="A141" s="51"/>
      <c r="B141" s="80" t="s">
        <v>168</v>
      </c>
      <c r="C141" s="82" t="str">
        <f>IF(C134&gt;"",C134&amp;" - "&amp;G134,"")</f>
        <v>Somervuori Jukka - Lehtonen Kari</v>
      </c>
      <c r="D141" s="81"/>
      <c r="E141" s="83"/>
      <c r="F141" s="115" t="s">
        <v>250</v>
      </c>
      <c r="G141" s="84">
        <v>-7</v>
      </c>
      <c r="H141" s="84">
        <v>-5</v>
      </c>
      <c r="I141" s="84"/>
      <c r="J141" s="84"/>
      <c r="K141" s="85">
        <f>IF(ISBLANK(F141),"",COUNTIF(F141:J141,"&gt;=0"))</f>
        <v>0</v>
      </c>
      <c r="L141" s="86">
        <f>IF(ISBLANK(F141),"",(IF(LEFT(F141,1)="-",1,0)+IF(LEFT(G141,1)="-",1,0)+IF(LEFT(H141,1)="-",1,0)+IF(LEFT(I141,1)="-",1,0)+IF(LEFT(J141,1)="-",1,0)))</f>
        <v>3</v>
      </c>
      <c r="M141" s="87">
        <f t="shared" si="5"/>
      </c>
      <c r="N141" s="88">
        <f t="shared" si="5"/>
        <v>1</v>
      </c>
      <c r="O141" s="51"/>
    </row>
    <row r="142" spans="1:15" ht="15">
      <c r="A142" s="51"/>
      <c r="B142" s="90" t="s">
        <v>169</v>
      </c>
      <c r="C142" s="91" t="str">
        <f>IF(C136&gt;"",C136&amp;" / "&amp;C137,"")</f>
        <v>Tuomainen Heikki / Eklund Peter</v>
      </c>
      <c r="D142" s="92" t="str">
        <f>IF(G136&gt;"",G136&amp;" / "&amp;G137,"")</f>
        <v>Kara Tauno / Lehtonen Kari</v>
      </c>
      <c r="E142" s="93"/>
      <c r="F142" s="94">
        <v>-7</v>
      </c>
      <c r="G142" s="95">
        <v>-6</v>
      </c>
      <c r="H142" s="96">
        <v>-5</v>
      </c>
      <c r="I142" s="96"/>
      <c r="J142" s="96"/>
      <c r="K142" s="85">
        <f>IF(ISBLANK(F142),"",COUNTIF(F142:J142,"&gt;=0"))</f>
        <v>0</v>
      </c>
      <c r="L142" s="86">
        <f>IF(ISBLANK(F142),"",(IF(LEFT(F142,1)="-",1,0)+IF(LEFT(G142,1)="-",1,0)+IF(LEFT(H142,1)="-",1,0)+IF(LEFT(I142,1)="-",1,0)+IF(LEFT(J142,1)="-",1,0)))</f>
        <v>3</v>
      </c>
      <c r="M142" s="87">
        <f t="shared" si="5"/>
      </c>
      <c r="N142" s="88">
        <f t="shared" si="5"/>
        <v>1</v>
      </c>
      <c r="O142" s="51"/>
    </row>
    <row r="143" spans="1:15" ht="15">
      <c r="A143" s="51"/>
      <c r="B143" s="80" t="s">
        <v>170</v>
      </c>
      <c r="C143" s="82" t="str">
        <f>IF(C133&gt;"",C133&amp;" - "&amp;G134,"")</f>
        <v>Tuomainen Heikki - Lehtonen Kari</v>
      </c>
      <c r="D143" s="81"/>
      <c r="E143" s="83"/>
      <c r="F143" s="97"/>
      <c r="G143" s="84"/>
      <c r="H143" s="84"/>
      <c r="I143" s="84"/>
      <c r="J143" s="98"/>
      <c r="K143" s="85">
        <f>IF(ISBLANK(F143),"",COUNTIF(F143:J143,"&gt;=0"))</f>
      </c>
      <c r="L143" s="86">
        <f>IF(ISBLANK(F143),"",(IF(LEFT(F143,1)="-",1,0)+IF(LEFT(G143,1)="-",1,0)+IF(LEFT(H143,1)="-",1,0)+IF(LEFT(I143,1)="-",1,0)+IF(LEFT(J143,1)="-",1,0)))</f>
      </c>
      <c r="M143" s="87">
        <f t="shared" si="5"/>
      </c>
      <c r="N143" s="88">
        <f t="shared" si="5"/>
      </c>
      <c r="O143" s="51"/>
    </row>
    <row r="144" spans="1:15" ht="15.75" thickBot="1">
      <c r="A144" s="51"/>
      <c r="B144" s="80" t="s">
        <v>171</v>
      </c>
      <c r="C144" s="82" t="str">
        <f>IF(C134&gt;"",C134&amp;" - "&amp;G133,"")</f>
        <v>Somervuori Jukka - Kara Tauno</v>
      </c>
      <c r="D144" s="81"/>
      <c r="E144" s="83"/>
      <c r="F144" s="98"/>
      <c r="G144" s="84"/>
      <c r="H144" s="98"/>
      <c r="I144" s="84"/>
      <c r="J144" s="84"/>
      <c r="K144" s="85">
        <f>IF(ISBLANK(F144),"",COUNTIF(F144:J144,"&gt;=0"))</f>
      </c>
      <c r="L144" s="99">
        <f>IF(ISBLANK(F144),"",(IF(LEFT(F144,1)="-",1,0)+IF(LEFT(G144,1)="-",1,0)+IF(LEFT(H144,1)="-",1,0)+IF(LEFT(I144,1)="-",1,0)+IF(LEFT(J144,1)="-",1,0)))</f>
      </c>
      <c r="M144" s="109">
        <f t="shared" si="5"/>
      </c>
      <c r="N144" s="110">
        <f t="shared" si="5"/>
      </c>
      <c r="O144" s="51"/>
    </row>
    <row r="145" spans="1:15" ht="16.5" thickBot="1">
      <c r="A145" s="46"/>
      <c r="B145" s="48"/>
      <c r="C145" s="48"/>
      <c r="D145" s="48"/>
      <c r="E145" s="48"/>
      <c r="F145" s="48"/>
      <c r="G145" s="48"/>
      <c r="H145" s="48"/>
      <c r="I145" s="100" t="s">
        <v>172</v>
      </c>
      <c r="J145" s="101"/>
      <c r="K145" s="102">
        <f>IF(ISBLANK(D140),"",SUM(K140:K144))</f>
      </c>
      <c r="L145" s="108">
        <f>IF(ISBLANK(E140),"",SUM(L140:L144))</f>
      </c>
      <c r="M145" s="111">
        <f>IF(ISBLANK(F140),"",SUM(M140:M144))</f>
        <v>0</v>
      </c>
      <c r="N145" s="112">
        <f>IF(ISBLANK(F140),"",SUM(N140:N144))</f>
        <v>3</v>
      </c>
      <c r="O145" s="58"/>
    </row>
    <row r="146" spans="1:15" ht="15">
      <c r="A146" s="46"/>
      <c r="B146" s="47" t="s">
        <v>173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58"/>
    </row>
    <row r="147" spans="1:15" ht="15">
      <c r="A147" s="46"/>
      <c r="B147" s="103" t="s">
        <v>174</v>
      </c>
      <c r="C147" s="103"/>
      <c r="D147" s="103" t="s">
        <v>175</v>
      </c>
      <c r="E147" s="104"/>
      <c r="F147" s="103"/>
      <c r="G147" s="103" t="s">
        <v>176</v>
      </c>
      <c r="H147" s="104"/>
      <c r="I147" s="103"/>
      <c r="J147" s="32" t="s">
        <v>177</v>
      </c>
      <c r="K147" s="36"/>
      <c r="L147" s="48"/>
      <c r="M147" s="48"/>
      <c r="N147" s="48"/>
      <c r="O147" s="58"/>
    </row>
    <row r="148" spans="1:15" ht="18.75" thickBot="1">
      <c r="A148" s="46"/>
      <c r="B148" s="48"/>
      <c r="C148" s="48"/>
      <c r="D148" s="48"/>
      <c r="E148" s="48"/>
      <c r="F148" s="48"/>
      <c r="G148" s="48"/>
      <c r="H148" s="48"/>
      <c r="I148" s="48"/>
      <c r="J148" s="133" t="str">
        <f>IF(M145=3,C132,IF(N145=3,G132,""))</f>
        <v>JysRy</v>
      </c>
      <c r="K148" s="134"/>
      <c r="L148" s="134"/>
      <c r="M148" s="134"/>
      <c r="N148" s="135"/>
      <c r="O148" s="58"/>
    </row>
    <row r="149" spans="1:15" ht="18.75" thickTop="1">
      <c r="A149" s="105"/>
      <c r="B149" s="106"/>
      <c r="C149" s="106"/>
      <c r="D149" s="106"/>
      <c r="E149" s="106"/>
      <c r="F149" s="106"/>
      <c r="G149" s="106"/>
      <c r="H149" s="106"/>
      <c r="I149" s="106"/>
      <c r="J149" s="113"/>
      <c r="K149" s="113"/>
      <c r="L149" s="113"/>
      <c r="M149" s="113"/>
      <c r="N149" s="113"/>
      <c r="O149" s="107"/>
    </row>
    <row r="151" spans="1:15" ht="15.75">
      <c r="A151" s="41"/>
      <c r="B151" s="42"/>
      <c r="C151" s="43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5"/>
    </row>
    <row r="152" spans="1:15" ht="15.75">
      <c r="A152" s="46"/>
      <c r="B152" s="36"/>
      <c r="C152" s="47" t="s">
        <v>135</v>
      </c>
      <c r="D152" s="48"/>
      <c r="E152" s="48"/>
      <c r="F152" s="36"/>
      <c r="G152" s="49" t="s">
        <v>136</v>
      </c>
      <c r="H152" s="50"/>
      <c r="I152" s="118" t="s">
        <v>178</v>
      </c>
      <c r="J152" s="119"/>
      <c r="K152" s="119"/>
      <c r="L152" s="119"/>
      <c r="M152" s="119"/>
      <c r="N152" s="120"/>
      <c r="O152" s="51"/>
    </row>
    <row r="153" spans="1:15" ht="20.25">
      <c r="A153" s="46"/>
      <c r="B153" s="52"/>
      <c r="C153" s="53" t="s">
        <v>137</v>
      </c>
      <c r="D153" s="48"/>
      <c r="E153" s="48"/>
      <c r="F153" s="36"/>
      <c r="G153" s="49" t="s">
        <v>138</v>
      </c>
      <c r="H153" s="50"/>
      <c r="I153" s="118" t="s">
        <v>14</v>
      </c>
      <c r="J153" s="119"/>
      <c r="K153" s="119"/>
      <c r="L153" s="119"/>
      <c r="M153" s="119"/>
      <c r="N153" s="120"/>
      <c r="O153" s="51"/>
    </row>
    <row r="154" spans="1:15" ht="15">
      <c r="A154" s="46"/>
      <c r="B154" s="48"/>
      <c r="C154" s="54" t="s">
        <v>139</v>
      </c>
      <c r="D154" s="48"/>
      <c r="E154" s="48"/>
      <c r="F154" s="48"/>
      <c r="G154" s="49" t="s">
        <v>140</v>
      </c>
      <c r="H154" s="55"/>
      <c r="I154" s="118" t="s">
        <v>219</v>
      </c>
      <c r="J154" s="118"/>
      <c r="K154" s="118"/>
      <c r="L154" s="118"/>
      <c r="M154" s="118"/>
      <c r="N154" s="121"/>
      <c r="O154" s="51"/>
    </row>
    <row r="155" spans="1:15" ht="15.75">
      <c r="A155" s="46"/>
      <c r="B155" s="48"/>
      <c r="C155" s="48"/>
      <c r="D155" s="48"/>
      <c r="E155" s="48"/>
      <c r="F155" s="48"/>
      <c r="G155" s="49" t="s">
        <v>141</v>
      </c>
      <c r="H155" s="50"/>
      <c r="I155" s="122">
        <v>41951</v>
      </c>
      <c r="J155" s="123"/>
      <c r="K155" s="123"/>
      <c r="L155" s="56" t="s">
        <v>142</v>
      </c>
      <c r="M155" s="124">
        <v>0.3958333333333333</v>
      </c>
      <c r="N155" s="121"/>
      <c r="O155" s="51"/>
    </row>
    <row r="156" spans="1:15" ht="15">
      <c r="A156" s="46"/>
      <c r="B156" s="36"/>
      <c r="C156" s="57" t="s">
        <v>143</v>
      </c>
      <c r="D156" s="48"/>
      <c r="E156" s="48"/>
      <c r="F156" s="48"/>
      <c r="G156" s="57" t="s">
        <v>143</v>
      </c>
      <c r="H156" s="48"/>
      <c r="I156" s="48"/>
      <c r="J156" s="48"/>
      <c r="K156" s="48"/>
      <c r="L156" s="48"/>
      <c r="M156" s="48"/>
      <c r="N156" s="48"/>
      <c r="O156" s="58"/>
    </row>
    <row r="157" spans="1:15" ht="15.75">
      <c r="A157" s="51"/>
      <c r="B157" s="59" t="s">
        <v>144</v>
      </c>
      <c r="C157" s="125" t="s">
        <v>85</v>
      </c>
      <c r="D157" s="126"/>
      <c r="E157" s="60"/>
      <c r="F157" s="61" t="s">
        <v>145</v>
      </c>
      <c r="G157" s="125" t="s">
        <v>222</v>
      </c>
      <c r="H157" s="127"/>
      <c r="I157" s="127"/>
      <c r="J157" s="127"/>
      <c r="K157" s="127"/>
      <c r="L157" s="127"/>
      <c r="M157" s="127"/>
      <c r="N157" s="128"/>
      <c r="O157" s="51"/>
    </row>
    <row r="158" spans="1:15" ht="15">
      <c r="A158" s="51"/>
      <c r="B158" s="62" t="s">
        <v>146</v>
      </c>
      <c r="C158" s="129" t="s">
        <v>194</v>
      </c>
      <c r="D158" s="130"/>
      <c r="E158" s="63"/>
      <c r="F158" s="64" t="s">
        <v>148</v>
      </c>
      <c r="G158" s="129" t="s">
        <v>7</v>
      </c>
      <c r="H158" s="119"/>
      <c r="I158" s="119"/>
      <c r="J158" s="119"/>
      <c r="K158" s="119"/>
      <c r="L158" s="119"/>
      <c r="M158" s="119"/>
      <c r="N158" s="120"/>
      <c r="O158" s="51"/>
    </row>
    <row r="159" spans="1:15" ht="15">
      <c r="A159" s="51"/>
      <c r="B159" s="65" t="s">
        <v>150</v>
      </c>
      <c r="C159" s="129" t="s">
        <v>232</v>
      </c>
      <c r="D159" s="130"/>
      <c r="E159" s="63"/>
      <c r="F159" s="66" t="s">
        <v>152</v>
      </c>
      <c r="G159" s="129" t="s">
        <v>6</v>
      </c>
      <c r="H159" s="119"/>
      <c r="I159" s="119"/>
      <c r="J159" s="119"/>
      <c r="K159" s="119"/>
      <c r="L159" s="119"/>
      <c r="M159" s="119"/>
      <c r="N159" s="120"/>
      <c r="O159" s="51"/>
    </row>
    <row r="160" spans="1:15" ht="15">
      <c r="A160" s="46"/>
      <c r="B160" s="67" t="s">
        <v>154</v>
      </c>
      <c r="C160" s="68"/>
      <c r="D160" s="69"/>
      <c r="E160" s="70"/>
      <c r="F160" s="67" t="s">
        <v>154</v>
      </c>
      <c r="G160" s="71"/>
      <c r="H160" s="71"/>
      <c r="I160" s="71"/>
      <c r="J160" s="71"/>
      <c r="K160" s="71"/>
      <c r="L160" s="71"/>
      <c r="M160" s="71"/>
      <c r="N160" s="71"/>
      <c r="O160" s="58"/>
    </row>
    <row r="161" spans="1:15" ht="15">
      <c r="A161" s="51"/>
      <c r="B161" s="62"/>
      <c r="C161" s="129" t="s">
        <v>194</v>
      </c>
      <c r="D161" s="130"/>
      <c r="E161" s="63"/>
      <c r="F161" s="64"/>
      <c r="G161" s="129" t="s">
        <v>7</v>
      </c>
      <c r="H161" s="119"/>
      <c r="I161" s="119"/>
      <c r="J161" s="119"/>
      <c r="K161" s="119"/>
      <c r="L161" s="119"/>
      <c r="M161" s="119"/>
      <c r="N161" s="120"/>
      <c r="O161" s="51"/>
    </row>
    <row r="162" spans="1:15" ht="15">
      <c r="A162" s="51"/>
      <c r="B162" s="72"/>
      <c r="C162" s="129" t="s">
        <v>232</v>
      </c>
      <c r="D162" s="130"/>
      <c r="E162" s="63"/>
      <c r="F162" s="73"/>
      <c r="G162" s="129" t="s">
        <v>6</v>
      </c>
      <c r="H162" s="119"/>
      <c r="I162" s="119"/>
      <c r="J162" s="119"/>
      <c r="K162" s="119"/>
      <c r="L162" s="119"/>
      <c r="M162" s="119"/>
      <c r="N162" s="120"/>
      <c r="O162" s="51"/>
    </row>
    <row r="163" spans="1:15" ht="15.75">
      <c r="A163" s="46"/>
      <c r="B163" s="48"/>
      <c r="C163" s="48"/>
      <c r="D163" s="48"/>
      <c r="E163" s="48"/>
      <c r="F163" s="74" t="s">
        <v>157</v>
      </c>
      <c r="G163" s="57"/>
      <c r="H163" s="57"/>
      <c r="I163" s="57"/>
      <c r="J163" s="48"/>
      <c r="K163" s="48"/>
      <c r="L163" s="48"/>
      <c r="M163" s="75"/>
      <c r="N163" s="36"/>
      <c r="O163" s="58"/>
    </row>
    <row r="164" spans="1:15" ht="15">
      <c r="A164" s="46"/>
      <c r="B164" s="76" t="s">
        <v>158</v>
      </c>
      <c r="C164" s="48"/>
      <c r="D164" s="48"/>
      <c r="E164" s="48"/>
      <c r="F164" s="77" t="s">
        <v>159</v>
      </c>
      <c r="G164" s="77" t="s">
        <v>160</v>
      </c>
      <c r="H164" s="77" t="s">
        <v>161</v>
      </c>
      <c r="I164" s="77" t="s">
        <v>162</v>
      </c>
      <c r="J164" s="77" t="s">
        <v>163</v>
      </c>
      <c r="K164" s="131" t="s">
        <v>164</v>
      </c>
      <c r="L164" s="132"/>
      <c r="M164" s="78" t="s">
        <v>165</v>
      </c>
      <c r="N164" s="79" t="s">
        <v>166</v>
      </c>
      <c r="O164" s="51"/>
    </row>
    <row r="165" spans="1:15" ht="15">
      <c r="A165" s="51"/>
      <c r="B165" s="80" t="s">
        <v>167</v>
      </c>
      <c r="C165" s="81" t="str">
        <f>IF(C158&gt;"",C158&amp;" - "&amp;G158,"")</f>
        <v>Yan Zhuo Ping - Huttunen Leif</v>
      </c>
      <c r="D165" s="82"/>
      <c r="E165" s="83"/>
      <c r="F165" s="84">
        <v>3</v>
      </c>
      <c r="G165" s="84">
        <v>6</v>
      </c>
      <c r="H165" s="84">
        <v>5</v>
      </c>
      <c r="I165" s="84"/>
      <c r="J165" s="84"/>
      <c r="K165" s="85">
        <f>IF(ISBLANK(F165),"",COUNTIF(F165:J165,"&gt;=0"))</f>
        <v>3</v>
      </c>
      <c r="L165" s="86">
        <f>IF(ISBLANK(F165),"",(IF(LEFT(F165,1)="-",1,0)+IF(LEFT(G165,1)="-",1,0)+IF(LEFT(H165,1)="-",1,0)+IF(LEFT(I165,1)="-",1,0)+IF(LEFT(J165,1)="-",1,0)))</f>
        <v>0</v>
      </c>
      <c r="M165" s="87">
        <f aca="true" t="shared" si="6" ref="M165:N169">IF(K165=3,1,"")</f>
        <v>1</v>
      </c>
      <c r="N165" s="88">
        <f t="shared" si="6"/>
      </c>
      <c r="O165" s="51"/>
    </row>
    <row r="166" spans="1:15" ht="15">
      <c r="A166" s="51"/>
      <c r="B166" s="80" t="s">
        <v>168</v>
      </c>
      <c r="C166" s="82" t="str">
        <f>IF(C159&gt;"",C159&amp;" - "&amp;G159,"")</f>
        <v>Jormanainen Vesa - Leskinen Kari</v>
      </c>
      <c r="D166" s="81"/>
      <c r="E166" s="83"/>
      <c r="F166" s="89">
        <v>-5</v>
      </c>
      <c r="G166" s="84">
        <v>-5</v>
      </c>
      <c r="H166" s="84">
        <v>-9</v>
      </c>
      <c r="I166" s="84"/>
      <c r="J166" s="84"/>
      <c r="K166" s="85">
        <f>IF(ISBLANK(F166),"",COUNTIF(F166:J166,"&gt;=0"))</f>
        <v>0</v>
      </c>
      <c r="L166" s="86">
        <f>IF(ISBLANK(F166),"",(IF(LEFT(F166,1)="-",1,0)+IF(LEFT(G166,1)="-",1,0)+IF(LEFT(H166,1)="-",1,0)+IF(LEFT(I166,1)="-",1,0)+IF(LEFT(J166,1)="-",1,0)))</f>
        <v>3</v>
      </c>
      <c r="M166" s="87">
        <f t="shared" si="6"/>
      </c>
      <c r="N166" s="88">
        <f t="shared" si="6"/>
        <v>1</v>
      </c>
      <c r="O166" s="51"/>
    </row>
    <row r="167" spans="1:15" ht="15">
      <c r="A167" s="51"/>
      <c r="B167" s="90" t="s">
        <v>169</v>
      </c>
      <c r="C167" s="91" t="str">
        <f>IF(C161&gt;"",C161&amp;" / "&amp;C162,"")</f>
        <v>Yan Zhuo Ping / Jormanainen Vesa</v>
      </c>
      <c r="D167" s="92" t="str">
        <f>IF(G161&gt;"",G161&amp;" / "&amp;G162,"")</f>
        <v>Huttunen Leif / Leskinen Kari</v>
      </c>
      <c r="E167" s="93"/>
      <c r="F167" s="94">
        <v>-14</v>
      </c>
      <c r="G167" s="95">
        <v>-9</v>
      </c>
      <c r="H167" s="96">
        <v>-7</v>
      </c>
      <c r="I167" s="96"/>
      <c r="J167" s="96"/>
      <c r="K167" s="85">
        <f>IF(ISBLANK(F167),"",COUNTIF(F167:J167,"&gt;=0"))</f>
        <v>0</v>
      </c>
      <c r="L167" s="86">
        <f>IF(ISBLANK(F167),"",(IF(LEFT(F167,1)="-",1,0)+IF(LEFT(G167,1)="-",1,0)+IF(LEFT(H167,1)="-",1,0)+IF(LEFT(I167,1)="-",1,0)+IF(LEFT(J167,1)="-",1,0)))</f>
        <v>3</v>
      </c>
      <c r="M167" s="87">
        <f t="shared" si="6"/>
      </c>
      <c r="N167" s="88">
        <f t="shared" si="6"/>
        <v>1</v>
      </c>
      <c r="O167" s="51"/>
    </row>
    <row r="168" spans="1:15" ht="15">
      <c r="A168" s="51"/>
      <c r="B168" s="80" t="s">
        <v>170</v>
      </c>
      <c r="C168" s="82" t="str">
        <f>IF(C158&gt;"",C158&amp;" - "&amp;G159,"")</f>
        <v>Yan Zhuo Ping - Leskinen Kari</v>
      </c>
      <c r="D168" s="81"/>
      <c r="E168" s="83"/>
      <c r="F168" s="97">
        <v>5</v>
      </c>
      <c r="G168" s="84">
        <v>4</v>
      </c>
      <c r="H168" s="84">
        <v>3</v>
      </c>
      <c r="I168" s="84"/>
      <c r="J168" s="98"/>
      <c r="K168" s="85">
        <f>IF(ISBLANK(F168),"",COUNTIF(F168:J168,"&gt;=0"))</f>
        <v>3</v>
      </c>
      <c r="L168" s="86">
        <f>IF(ISBLANK(F168),"",(IF(LEFT(F168,1)="-",1,0)+IF(LEFT(G168,1)="-",1,0)+IF(LEFT(H168,1)="-",1,0)+IF(LEFT(I168,1)="-",1,0)+IF(LEFT(J168,1)="-",1,0)))</f>
        <v>0</v>
      </c>
      <c r="M168" s="87">
        <f t="shared" si="6"/>
        <v>1</v>
      </c>
      <c r="N168" s="88">
        <f t="shared" si="6"/>
      </c>
      <c r="O168" s="51"/>
    </row>
    <row r="169" spans="1:15" ht="15.75" thickBot="1">
      <c r="A169" s="51"/>
      <c r="B169" s="80" t="s">
        <v>171</v>
      </c>
      <c r="C169" s="82" t="str">
        <f>IF(C159&gt;"",C159&amp;" - "&amp;G158,"")</f>
        <v>Jormanainen Vesa - Huttunen Leif</v>
      </c>
      <c r="D169" s="81"/>
      <c r="E169" s="83"/>
      <c r="F169" s="98">
        <v>-8</v>
      </c>
      <c r="G169" s="84">
        <v>-2</v>
      </c>
      <c r="H169" s="98">
        <v>12</v>
      </c>
      <c r="I169" s="84">
        <v>-9</v>
      </c>
      <c r="J169" s="84"/>
      <c r="K169" s="85">
        <f>IF(ISBLANK(F169),"",COUNTIF(F169:J169,"&gt;=0"))</f>
        <v>1</v>
      </c>
      <c r="L169" s="99">
        <f>IF(ISBLANK(F169),"",(IF(LEFT(F169,1)="-",1,0)+IF(LEFT(G169,1)="-",1,0)+IF(LEFT(H169,1)="-",1,0)+IF(LEFT(I169,1)="-",1,0)+IF(LEFT(J169,1)="-",1,0)))</f>
        <v>3</v>
      </c>
      <c r="M169" s="109">
        <f t="shared" si="6"/>
      </c>
      <c r="N169" s="110">
        <f t="shared" si="6"/>
        <v>1</v>
      </c>
      <c r="O169" s="51"/>
    </row>
    <row r="170" spans="1:15" ht="16.5" thickBot="1">
      <c r="A170" s="46"/>
      <c r="B170" s="48"/>
      <c r="C170" s="48"/>
      <c r="D170" s="48"/>
      <c r="E170" s="48"/>
      <c r="F170" s="48"/>
      <c r="G170" s="48"/>
      <c r="H170" s="48"/>
      <c r="I170" s="100" t="s">
        <v>172</v>
      </c>
      <c r="J170" s="101"/>
      <c r="K170" s="102">
        <f>IF(ISBLANK(D165),"",SUM(K165:K169))</f>
      </c>
      <c r="L170" s="108">
        <f>IF(ISBLANK(E165),"",SUM(L165:L169))</f>
      </c>
      <c r="M170" s="111">
        <f>IF(ISBLANK(F165),"",SUM(M165:M169))</f>
        <v>2</v>
      </c>
      <c r="N170" s="112">
        <f>IF(ISBLANK(F165),"",SUM(N165:N169))</f>
        <v>3</v>
      </c>
      <c r="O170" s="58"/>
    </row>
    <row r="171" spans="1:15" ht="15">
      <c r="A171" s="46"/>
      <c r="B171" s="47" t="s">
        <v>173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58"/>
    </row>
    <row r="172" spans="1:15" ht="15">
      <c r="A172" s="46"/>
      <c r="B172" s="103" t="s">
        <v>174</v>
      </c>
      <c r="C172" s="103"/>
      <c r="D172" s="103" t="s">
        <v>175</v>
      </c>
      <c r="E172" s="104"/>
      <c r="F172" s="103"/>
      <c r="G172" s="103" t="s">
        <v>176</v>
      </c>
      <c r="H172" s="104"/>
      <c r="I172" s="103"/>
      <c r="J172" s="32" t="s">
        <v>177</v>
      </c>
      <c r="K172" s="36"/>
      <c r="L172" s="48"/>
      <c r="M172" s="48"/>
      <c r="N172" s="48"/>
      <c r="O172" s="58"/>
    </row>
    <row r="173" spans="1:15" ht="18.75" thickBot="1">
      <c r="A173" s="46"/>
      <c r="B173" s="48"/>
      <c r="C173" s="48"/>
      <c r="D173" s="48"/>
      <c r="E173" s="48"/>
      <c r="F173" s="48"/>
      <c r="G173" s="48"/>
      <c r="H173" s="48"/>
      <c r="I173" s="48"/>
      <c r="J173" s="133" t="str">
        <f>IF(M170=3,C157,IF(N170=3,G157,""))</f>
        <v>Wega 2</v>
      </c>
      <c r="K173" s="134"/>
      <c r="L173" s="134"/>
      <c r="M173" s="134"/>
      <c r="N173" s="135"/>
      <c r="O173" s="58"/>
    </row>
    <row r="174" spans="1:15" ht="18.75" thickTop="1">
      <c r="A174" s="105"/>
      <c r="B174" s="106"/>
      <c r="C174" s="106"/>
      <c r="D174" s="106"/>
      <c r="E174" s="106"/>
      <c r="F174" s="106"/>
      <c r="G174" s="106"/>
      <c r="H174" s="106"/>
      <c r="I174" s="106"/>
      <c r="J174" s="113"/>
      <c r="K174" s="113"/>
      <c r="L174" s="113"/>
      <c r="M174" s="113"/>
      <c r="N174" s="113"/>
      <c r="O174" s="107"/>
    </row>
    <row r="176" spans="1:15" ht="15.75">
      <c r="A176" s="41"/>
      <c r="B176" s="42"/>
      <c r="C176" s="43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5"/>
    </row>
    <row r="177" spans="1:15" ht="15.75">
      <c r="A177" s="46"/>
      <c r="B177" s="36"/>
      <c r="C177" s="47" t="s">
        <v>135</v>
      </c>
      <c r="D177" s="48"/>
      <c r="E177" s="48"/>
      <c r="F177" s="36"/>
      <c r="G177" s="49" t="s">
        <v>136</v>
      </c>
      <c r="H177" s="50"/>
      <c r="I177" s="118" t="s">
        <v>178</v>
      </c>
      <c r="J177" s="119"/>
      <c r="K177" s="119"/>
      <c r="L177" s="119"/>
      <c r="M177" s="119"/>
      <c r="N177" s="120"/>
      <c r="O177" s="51"/>
    </row>
    <row r="178" spans="1:15" ht="20.25">
      <c r="A178" s="46"/>
      <c r="B178" s="52"/>
      <c r="C178" s="53" t="s">
        <v>137</v>
      </c>
      <c r="D178" s="48"/>
      <c r="E178" s="48"/>
      <c r="F178" s="36"/>
      <c r="G178" s="49" t="s">
        <v>138</v>
      </c>
      <c r="H178" s="50"/>
      <c r="I178" s="118" t="s">
        <v>14</v>
      </c>
      <c r="J178" s="119"/>
      <c r="K178" s="119"/>
      <c r="L178" s="119"/>
      <c r="M178" s="119"/>
      <c r="N178" s="120"/>
      <c r="O178" s="51"/>
    </row>
    <row r="179" spans="1:15" ht="15">
      <c r="A179" s="46"/>
      <c r="B179" s="48"/>
      <c r="C179" s="54" t="s">
        <v>139</v>
      </c>
      <c r="D179" s="48"/>
      <c r="E179" s="48"/>
      <c r="F179" s="48"/>
      <c r="G179" s="49" t="s">
        <v>140</v>
      </c>
      <c r="H179" s="55"/>
      <c r="I179" s="118" t="s">
        <v>233</v>
      </c>
      <c r="J179" s="118"/>
      <c r="K179" s="118"/>
      <c r="L179" s="118"/>
      <c r="M179" s="118"/>
      <c r="N179" s="121"/>
      <c r="O179" s="51"/>
    </row>
    <row r="180" spans="1:15" ht="15.75">
      <c r="A180" s="46"/>
      <c r="B180" s="48"/>
      <c r="C180" s="48"/>
      <c r="D180" s="48"/>
      <c r="E180" s="48"/>
      <c r="F180" s="48"/>
      <c r="G180" s="49" t="s">
        <v>141</v>
      </c>
      <c r="H180" s="50"/>
      <c r="I180" s="122">
        <v>41951</v>
      </c>
      <c r="J180" s="123"/>
      <c r="K180" s="123"/>
      <c r="L180" s="56" t="s">
        <v>142</v>
      </c>
      <c r="M180" s="124">
        <v>0.3958333333333333</v>
      </c>
      <c r="N180" s="121"/>
      <c r="O180" s="51"/>
    </row>
    <row r="181" spans="1:15" ht="15">
      <c r="A181" s="46"/>
      <c r="B181" s="36"/>
      <c r="C181" s="57" t="s">
        <v>143</v>
      </c>
      <c r="D181" s="48"/>
      <c r="E181" s="48"/>
      <c r="F181" s="48"/>
      <c r="G181" s="57" t="s">
        <v>143</v>
      </c>
      <c r="H181" s="48"/>
      <c r="I181" s="48"/>
      <c r="J181" s="48"/>
      <c r="K181" s="48"/>
      <c r="L181" s="48"/>
      <c r="M181" s="48"/>
      <c r="N181" s="48"/>
      <c r="O181" s="58"/>
    </row>
    <row r="182" spans="1:15" ht="15.75">
      <c r="A182" s="51"/>
      <c r="B182" s="59" t="s">
        <v>144</v>
      </c>
      <c r="C182" s="125" t="s">
        <v>226</v>
      </c>
      <c r="D182" s="126"/>
      <c r="E182" s="60"/>
      <c r="F182" s="61" t="s">
        <v>145</v>
      </c>
      <c r="G182" s="125" t="s">
        <v>254</v>
      </c>
      <c r="H182" s="127"/>
      <c r="I182" s="127"/>
      <c r="J182" s="127"/>
      <c r="K182" s="127"/>
      <c r="L182" s="127"/>
      <c r="M182" s="127"/>
      <c r="N182" s="128"/>
      <c r="O182" s="51"/>
    </row>
    <row r="183" spans="1:15" ht="15">
      <c r="A183" s="51"/>
      <c r="B183" s="62" t="s">
        <v>146</v>
      </c>
      <c r="C183" s="129" t="s">
        <v>230</v>
      </c>
      <c r="D183" s="130"/>
      <c r="E183" s="63"/>
      <c r="F183" s="64" t="s">
        <v>148</v>
      </c>
      <c r="G183" s="129" t="s">
        <v>26</v>
      </c>
      <c r="H183" s="119"/>
      <c r="I183" s="119"/>
      <c r="J183" s="119"/>
      <c r="K183" s="119"/>
      <c r="L183" s="119"/>
      <c r="M183" s="119"/>
      <c r="N183" s="120"/>
      <c r="O183" s="51"/>
    </row>
    <row r="184" spans="1:15" ht="15">
      <c r="A184" s="51"/>
      <c r="B184" s="65" t="s">
        <v>150</v>
      </c>
      <c r="C184" s="129" t="s">
        <v>231</v>
      </c>
      <c r="D184" s="130"/>
      <c r="E184" s="63"/>
      <c r="F184" s="66" t="s">
        <v>152</v>
      </c>
      <c r="G184" s="129" t="s">
        <v>25</v>
      </c>
      <c r="H184" s="119"/>
      <c r="I184" s="119"/>
      <c r="J184" s="119"/>
      <c r="K184" s="119"/>
      <c r="L184" s="119"/>
      <c r="M184" s="119"/>
      <c r="N184" s="120"/>
      <c r="O184" s="51"/>
    </row>
    <row r="185" spans="1:15" ht="15">
      <c r="A185" s="46"/>
      <c r="B185" s="67" t="s">
        <v>154</v>
      </c>
      <c r="C185" s="68"/>
      <c r="D185" s="69"/>
      <c r="E185" s="70"/>
      <c r="F185" s="67" t="s">
        <v>154</v>
      </c>
      <c r="G185" s="71"/>
      <c r="H185" s="71"/>
      <c r="I185" s="71"/>
      <c r="J185" s="71"/>
      <c r="K185" s="71"/>
      <c r="L185" s="71"/>
      <c r="M185" s="71"/>
      <c r="N185" s="71"/>
      <c r="O185" s="58"/>
    </row>
    <row r="186" spans="1:15" ht="15">
      <c r="A186" s="51"/>
      <c r="B186" s="62"/>
      <c r="C186" s="129" t="s">
        <v>230</v>
      </c>
      <c r="D186" s="130"/>
      <c r="E186" s="63"/>
      <c r="F186" s="64"/>
      <c r="G186" s="129" t="s">
        <v>26</v>
      </c>
      <c r="H186" s="119"/>
      <c r="I186" s="119"/>
      <c r="J186" s="119"/>
      <c r="K186" s="119"/>
      <c r="L186" s="119"/>
      <c r="M186" s="119"/>
      <c r="N186" s="120"/>
      <c r="O186" s="51"/>
    </row>
    <row r="187" spans="1:15" ht="15">
      <c r="A187" s="51"/>
      <c r="B187" s="72"/>
      <c r="C187" s="129" t="s">
        <v>231</v>
      </c>
      <c r="D187" s="130"/>
      <c r="E187" s="63"/>
      <c r="F187" s="73"/>
      <c r="G187" s="129" t="s">
        <v>25</v>
      </c>
      <c r="H187" s="119"/>
      <c r="I187" s="119"/>
      <c r="J187" s="119"/>
      <c r="K187" s="119"/>
      <c r="L187" s="119"/>
      <c r="M187" s="119"/>
      <c r="N187" s="120"/>
      <c r="O187" s="51"/>
    </row>
    <row r="188" spans="1:15" ht="15.75">
      <c r="A188" s="46"/>
      <c r="B188" s="48"/>
      <c r="C188" s="48"/>
      <c r="D188" s="48"/>
      <c r="E188" s="48"/>
      <c r="F188" s="74" t="s">
        <v>157</v>
      </c>
      <c r="G188" s="57"/>
      <c r="H188" s="57"/>
      <c r="I188" s="57"/>
      <c r="J188" s="48"/>
      <c r="K188" s="48"/>
      <c r="L188" s="48"/>
      <c r="M188" s="75"/>
      <c r="N188" s="36"/>
      <c r="O188" s="58"/>
    </row>
    <row r="189" spans="1:15" ht="15">
      <c r="A189" s="46"/>
      <c r="B189" s="76" t="s">
        <v>158</v>
      </c>
      <c r="C189" s="48"/>
      <c r="D189" s="48"/>
      <c r="E189" s="48"/>
      <c r="F189" s="77" t="s">
        <v>159</v>
      </c>
      <c r="G189" s="77" t="s">
        <v>160</v>
      </c>
      <c r="H189" s="77" t="s">
        <v>161</v>
      </c>
      <c r="I189" s="77" t="s">
        <v>162</v>
      </c>
      <c r="J189" s="77" t="s">
        <v>163</v>
      </c>
      <c r="K189" s="131" t="s">
        <v>164</v>
      </c>
      <c r="L189" s="132"/>
      <c r="M189" s="78" t="s">
        <v>165</v>
      </c>
      <c r="N189" s="79" t="s">
        <v>166</v>
      </c>
      <c r="O189" s="51"/>
    </row>
    <row r="190" spans="1:15" ht="15">
      <c r="A190" s="51"/>
      <c r="B190" s="80" t="s">
        <v>167</v>
      </c>
      <c r="C190" s="81" t="str">
        <f>IF(C183&gt;"",C183&amp;" - "&amp;G183,"")</f>
        <v>Nyberg Håkan - Kara Tauno</v>
      </c>
      <c r="D190" s="82"/>
      <c r="E190" s="83"/>
      <c r="F190" s="84">
        <v>-8</v>
      </c>
      <c r="G190" s="84">
        <v>-8</v>
      </c>
      <c r="H190" s="84">
        <v>5</v>
      </c>
      <c r="I190" s="84">
        <v>7</v>
      </c>
      <c r="J190" s="84">
        <v>7</v>
      </c>
      <c r="K190" s="85">
        <f>IF(ISBLANK(F190),"",COUNTIF(F190:J190,"&gt;=0"))</f>
        <v>3</v>
      </c>
      <c r="L190" s="86">
        <f>IF(ISBLANK(F190),"",(IF(LEFT(F190,1)="-",1,0)+IF(LEFT(G190,1)="-",1,0)+IF(LEFT(H190,1)="-",1,0)+IF(LEFT(I190,1)="-",1,0)+IF(LEFT(J190,1)="-",1,0)))</f>
        <v>2</v>
      </c>
      <c r="M190" s="87">
        <f aca="true" t="shared" si="7" ref="M190:N194">IF(K190=3,1,"")</f>
        <v>1</v>
      </c>
      <c r="N190" s="88">
        <f t="shared" si="7"/>
      </c>
      <c r="O190" s="51"/>
    </row>
    <row r="191" spans="1:15" ht="15">
      <c r="A191" s="51"/>
      <c r="B191" s="80" t="s">
        <v>168</v>
      </c>
      <c r="C191" s="82" t="str">
        <f>IF(C184&gt;"",C184&amp;" - "&amp;G184,"")</f>
        <v>Merimaa Kai - Lehtonen Kari</v>
      </c>
      <c r="D191" s="81"/>
      <c r="E191" s="83"/>
      <c r="F191" s="89">
        <v>-9</v>
      </c>
      <c r="G191" s="84">
        <v>10</v>
      </c>
      <c r="H191" s="84">
        <v>-9</v>
      </c>
      <c r="I191" s="84">
        <v>-5</v>
      </c>
      <c r="J191" s="84"/>
      <c r="K191" s="85">
        <f>IF(ISBLANK(F191),"",COUNTIF(F191:J191,"&gt;=0"))</f>
        <v>1</v>
      </c>
      <c r="L191" s="86">
        <f>IF(ISBLANK(F191),"",(IF(LEFT(F191,1)="-",1,0)+IF(LEFT(G191,1)="-",1,0)+IF(LEFT(H191,1)="-",1,0)+IF(LEFT(I191,1)="-",1,0)+IF(LEFT(J191,1)="-",1,0)))</f>
        <v>3</v>
      </c>
      <c r="M191" s="87">
        <f t="shared" si="7"/>
      </c>
      <c r="N191" s="88">
        <f t="shared" si="7"/>
        <v>1</v>
      </c>
      <c r="O191" s="51"/>
    </row>
    <row r="192" spans="1:15" ht="15">
      <c r="A192" s="51"/>
      <c r="B192" s="90" t="s">
        <v>169</v>
      </c>
      <c r="C192" s="91" t="str">
        <f>IF(C186&gt;"",C186&amp;" / "&amp;C187,"")</f>
        <v>Nyberg Håkan / Merimaa Kai</v>
      </c>
      <c r="D192" s="92" t="str">
        <f>IF(G186&gt;"",G186&amp;" / "&amp;G187,"")</f>
        <v>Kara Tauno / Lehtonen Kari</v>
      </c>
      <c r="E192" s="93"/>
      <c r="F192" s="94">
        <v>10</v>
      </c>
      <c r="G192" s="95">
        <v>-10</v>
      </c>
      <c r="H192" s="96">
        <v>8</v>
      </c>
      <c r="I192" s="96">
        <v>-8</v>
      </c>
      <c r="J192" s="96">
        <v>-11</v>
      </c>
      <c r="K192" s="85">
        <f>IF(ISBLANK(F192),"",COUNTIF(F192:J192,"&gt;=0"))</f>
        <v>2</v>
      </c>
      <c r="L192" s="86">
        <f>IF(ISBLANK(F192),"",(IF(LEFT(F192,1)="-",1,0)+IF(LEFT(G192,1)="-",1,0)+IF(LEFT(H192,1)="-",1,0)+IF(LEFT(I192,1)="-",1,0)+IF(LEFT(J192,1)="-",1,0)))</f>
        <v>3</v>
      </c>
      <c r="M192" s="87">
        <f t="shared" si="7"/>
      </c>
      <c r="N192" s="88">
        <f t="shared" si="7"/>
        <v>1</v>
      </c>
      <c r="O192" s="51"/>
    </row>
    <row r="193" spans="1:15" ht="15">
      <c r="A193" s="51"/>
      <c r="B193" s="80" t="s">
        <v>170</v>
      </c>
      <c r="C193" s="82" t="str">
        <f>IF(C183&gt;"",C183&amp;" - "&amp;G184,"")</f>
        <v>Nyberg Håkan - Lehtonen Kari</v>
      </c>
      <c r="D193" s="81"/>
      <c r="E193" s="83"/>
      <c r="F193" s="97">
        <v>8</v>
      </c>
      <c r="G193" s="84">
        <v>-8</v>
      </c>
      <c r="H193" s="84">
        <v>-9</v>
      </c>
      <c r="I193" s="84">
        <v>9</v>
      </c>
      <c r="J193" s="98">
        <v>-4</v>
      </c>
      <c r="K193" s="85">
        <f>IF(ISBLANK(F193),"",COUNTIF(F193:J193,"&gt;=0"))</f>
        <v>2</v>
      </c>
      <c r="L193" s="86">
        <f>IF(ISBLANK(F193),"",(IF(LEFT(F193,1)="-",1,0)+IF(LEFT(G193,1)="-",1,0)+IF(LEFT(H193,1)="-",1,0)+IF(LEFT(I193,1)="-",1,0)+IF(LEFT(J193,1)="-",1,0)))</f>
        <v>3</v>
      </c>
      <c r="M193" s="87">
        <f t="shared" si="7"/>
      </c>
      <c r="N193" s="88">
        <f t="shared" si="7"/>
        <v>1</v>
      </c>
      <c r="O193" s="51"/>
    </row>
    <row r="194" spans="1:15" ht="15.75" thickBot="1">
      <c r="A194" s="51"/>
      <c r="B194" s="80" t="s">
        <v>171</v>
      </c>
      <c r="C194" s="82" t="str">
        <f>IF(C184&gt;"",C184&amp;" - "&amp;G183,"")</f>
        <v>Merimaa Kai - Kara Tauno</v>
      </c>
      <c r="D194" s="81"/>
      <c r="E194" s="83"/>
      <c r="F194" s="98"/>
      <c r="G194" s="84"/>
      <c r="H194" s="98"/>
      <c r="I194" s="84"/>
      <c r="J194" s="84"/>
      <c r="K194" s="85">
        <f>IF(ISBLANK(F194),"",COUNTIF(F194:J194,"&gt;=0"))</f>
      </c>
      <c r="L194" s="99">
        <f>IF(ISBLANK(F194),"",(IF(LEFT(F194,1)="-",1,0)+IF(LEFT(G194,1)="-",1,0)+IF(LEFT(H194,1)="-",1,0)+IF(LEFT(I194,1)="-",1,0)+IF(LEFT(J194,1)="-",1,0)))</f>
      </c>
      <c r="M194" s="109">
        <f t="shared" si="7"/>
      </c>
      <c r="N194" s="110">
        <f t="shared" si="7"/>
      </c>
      <c r="O194" s="51"/>
    </row>
    <row r="195" spans="1:15" ht="16.5" thickBot="1">
      <c r="A195" s="46"/>
      <c r="B195" s="48"/>
      <c r="C195" s="48"/>
      <c r="D195" s="48"/>
      <c r="E195" s="48"/>
      <c r="F195" s="48"/>
      <c r="G195" s="48"/>
      <c r="H195" s="48"/>
      <c r="I195" s="100" t="s">
        <v>172</v>
      </c>
      <c r="J195" s="101"/>
      <c r="K195" s="102">
        <f>IF(ISBLANK(D190),"",SUM(K190:K194))</f>
      </c>
      <c r="L195" s="108">
        <f>IF(ISBLANK(E190),"",SUM(L190:L194))</f>
      </c>
      <c r="M195" s="111">
        <f>IF(ISBLANK(F190),"",SUM(M190:M194))</f>
        <v>1</v>
      </c>
      <c r="N195" s="112">
        <f>IF(ISBLANK(F190),"",SUM(N190:N194))</f>
        <v>3</v>
      </c>
      <c r="O195" s="58"/>
    </row>
    <row r="196" spans="1:15" ht="15">
      <c r="A196" s="46"/>
      <c r="B196" s="47" t="s">
        <v>173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58"/>
    </row>
    <row r="197" spans="1:15" ht="15">
      <c r="A197" s="46"/>
      <c r="B197" s="103" t="s">
        <v>174</v>
      </c>
      <c r="C197" s="103"/>
      <c r="D197" s="103" t="s">
        <v>175</v>
      </c>
      <c r="E197" s="104"/>
      <c r="F197" s="103"/>
      <c r="G197" s="103" t="s">
        <v>176</v>
      </c>
      <c r="H197" s="104"/>
      <c r="I197" s="103"/>
      <c r="J197" s="32" t="s">
        <v>177</v>
      </c>
      <c r="K197" s="36"/>
      <c r="L197" s="48"/>
      <c r="M197" s="48"/>
      <c r="N197" s="48"/>
      <c r="O197" s="58"/>
    </row>
    <row r="198" spans="1:15" ht="18.75" thickBot="1">
      <c r="A198" s="46"/>
      <c r="B198" s="48"/>
      <c r="C198" s="48"/>
      <c r="D198" s="48"/>
      <c r="E198" s="48"/>
      <c r="F198" s="48"/>
      <c r="G198" s="48"/>
      <c r="H198" s="48"/>
      <c r="I198" s="48"/>
      <c r="J198" s="133" t="str">
        <f>IF(M195=3,C182,IF(N195=3,G182,""))</f>
        <v>Jysry</v>
      </c>
      <c r="K198" s="134"/>
      <c r="L198" s="134"/>
      <c r="M198" s="134"/>
      <c r="N198" s="135"/>
      <c r="O198" s="58"/>
    </row>
    <row r="199" spans="1:15" ht="18.75" thickTop="1">
      <c r="A199" s="105"/>
      <c r="B199" s="106"/>
      <c r="C199" s="106"/>
      <c r="D199" s="106"/>
      <c r="E199" s="106"/>
      <c r="F199" s="106"/>
      <c r="G199" s="106"/>
      <c r="H199" s="106"/>
      <c r="I199" s="106"/>
      <c r="J199" s="113"/>
      <c r="K199" s="113"/>
      <c r="L199" s="113"/>
      <c r="M199" s="113"/>
      <c r="N199" s="113"/>
      <c r="O199" s="107"/>
    </row>
    <row r="201" spans="1:15" ht="15.75">
      <c r="A201" s="41"/>
      <c r="B201" s="4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5"/>
    </row>
    <row r="202" spans="1:15" ht="15.75">
      <c r="A202" s="46"/>
      <c r="B202" s="36"/>
      <c r="C202" s="47" t="s">
        <v>135</v>
      </c>
      <c r="D202" s="48"/>
      <c r="E202" s="48"/>
      <c r="F202" s="36"/>
      <c r="G202" s="49" t="s">
        <v>136</v>
      </c>
      <c r="H202" s="50"/>
      <c r="I202" s="118" t="s">
        <v>178</v>
      </c>
      <c r="J202" s="119"/>
      <c r="K202" s="119"/>
      <c r="L202" s="119"/>
      <c r="M202" s="119"/>
      <c r="N202" s="120"/>
      <c r="O202" s="51"/>
    </row>
    <row r="203" spans="1:15" ht="20.25">
      <c r="A203" s="46"/>
      <c r="B203" s="52"/>
      <c r="C203" s="53" t="s">
        <v>137</v>
      </c>
      <c r="D203" s="48"/>
      <c r="E203" s="48"/>
      <c r="F203" s="36"/>
      <c r="G203" s="49" t="s">
        <v>138</v>
      </c>
      <c r="H203" s="50"/>
      <c r="I203" s="118" t="s">
        <v>14</v>
      </c>
      <c r="J203" s="119"/>
      <c r="K203" s="119"/>
      <c r="L203" s="119"/>
      <c r="M203" s="119"/>
      <c r="N203" s="120"/>
      <c r="O203" s="51"/>
    </row>
    <row r="204" spans="1:15" ht="15">
      <c r="A204" s="46"/>
      <c r="B204" s="48"/>
      <c r="C204" s="54" t="s">
        <v>139</v>
      </c>
      <c r="D204" s="48"/>
      <c r="E204" s="48"/>
      <c r="F204" s="48"/>
      <c r="G204" s="49" t="s">
        <v>140</v>
      </c>
      <c r="H204" s="55"/>
      <c r="I204" s="118" t="s">
        <v>233</v>
      </c>
      <c r="J204" s="118"/>
      <c r="K204" s="118"/>
      <c r="L204" s="118"/>
      <c r="M204" s="118"/>
      <c r="N204" s="121"/>
      <c r="O204" s="51"/>
    </row>
    <row r="205" spans="1:15" ht="15.75">
      <c r="A205" s="46"/>
      <c r="B205" s="48"/>
      <c r="C205" s="48"/>
      <c r="D205" s="48"/>
      <c r="E205" s="48"/>
      <c r="F205" s="48"/>
      <c r="G205" s="49" t="s">
        <v>141</v>
      </c>
      <c r="H205" s="50"/>
      <c r="I205" s="122">
        <v>41951</v>
      </c>
      <c r="J205" s="123"/>
      <c r="K205" s="123"/>
      <c r="L205" s="56" t="s">
        <v>142</v>
      </c>
      <c r="M205" s="124">
        <v>0.3958333333333333</v>
      </c>
      <c r="N205" s="121"/>
      <c r="O205" s="51"/>
    </row>
    <row r="206" spans="1:15" ht="15">
      <c r="A206" s="46"/>
      <c r="B206" s="36"/>
      <c r="C206" s="57" t="s">
        <v>143</v>
      </c>
      <c r="D206" s="48"/>
      <c r="E206" s="48"/>
      <c r="F206" s="48"/>
      <c r="G206" s="57" t="s">
        <v>143</v>
      </c>
      <c r="H206" s="48"/>
      <c r="I206" s="48"/>
      <c r="J206" s="48"/>
      <c r="K206" s="48"/>
      <c r="L206" s="48"/>
      <c r="M206" s="48"/>
      <c r="N206" s="48"/>
      <c r="O206" s="58"/>
    </row>
    <row r="207" spans="1:15" ht="15.75">
      <c r="A207" s="51"/>
      <c r="B207" s="59" t="s">
        <v>144</v>
      </c>
      <c r="C207" s="125" t="s">
        <v>222</v>
      </c>
      <c r="D207" s="126"/>
      <c r="E207" s="60"/>
      <c r="F207" s="61" t="s">
        <v>145</v>
      </c>
      <c r="G207" s="125" t="s">
        <v>91</v>
      </c>
      <c r="H207" s="127"/>
      <c r="I207" s="127"/>
      <c r="J207" s="127"/>
      <c r="K207" s="127"/>
      <c r="L207" s="127"/>
      <c r="M207" s="127"/>
      <c r="N207" s="128"/>
      <c r="O207" s="51"/>
    </row>
    <row r="208" spans="1:15" ht="15">
      <c r="A208" s="51"/>
      <c r="B208" s="62" t="s">
        <v>146</v>
      </c>
      <c r="C208" s="129" t="s">
        <v>6</v>
      </c>
      <c r="D208" s="130"/>
      <c r="E208" s="63"/>
      <c r="F208" s="64" t="s">
        <v>148</v>
      </c>
      <c r="G208" s="129" t="s">
        <v>192</v>
      </c>
      <c r="H208" s="119"/>
      <c r="I208" s="119"/>
      <c r="J208" s="119"/>
      <c r="K208" s="119"/>
      <c r="L208" s="119"/>
      <c r="M208" s="119"/>
      <c r="N208" s="120"/>
      <c r="O208" s="51"/>
    </row>
    <row r="209" spans="1:15" ht="15">
      <c r="A209" s="51"/>
      <c r="B209" s="65" t="s">
        <v>150</v>
      </c>
      <c r="C209" s="129" t="s">
        <v>7</v>
      </c>
      <c r="D209" s="130"/>
      <c r="E209" s="63"/>
      <c r="F209" s="66" t="s">
        <v>152</v>
      </c>
      <c r="G209" s="129" t="s">
        <v>229</v>
      </c>
      <c r="H209" s="119"/>
      <c r="I209" s="119"/>
      <c r="J209" s="119"/>
      <c r="K209" s="119"/>
      <c r="L209" s="119"/>
      <c r="M209" s="119"/>
      <c r="N209" s="120"/>
      <c r="O209" s="51"/>
    </row>
    <row r="210" spans="1:15" ht="15">
      <c r="A210" s="46"/>
      <c r="B210" s="67" t="s">
        <v>154</v>
      </c>
      <c r="C210" s="68"/>
      <c r="D210" s="69"/>
      <c r="E210" s="70"/>
      <c r="F210" s="67" t="s">
        <v>154</v>
      </c>
      <c r="G210" s="71"/>
      <c r="H210" s="71"/>
      <c r="I210" s="71"/>
      <c r="J210" s="71"/>
      <c r="K210" s="71"/>
      <c r="L210" s="71"/>
      <c r="M210" s="71"/>
      <c r="N210" s="71"/>
      <c r="O210" s="58"/>
    </row>
    <row r="211" spans="1:15" ht="15">
      <c r="A211" s="51"/>
      <c r="B211" s="62"/>
      <c r="C211" s="129" t="s">
        <v>6</v>
      </c>
      <c r="D211" s="130"/>
      <c r="E211" s="63"/>
      <c r="F211" s="64"/>
      <c r="G211" s="129" t="s">
        <v>192</v>
      </c>
      <c r="H211" s="119"/>
      <c r="I211" s="119"/>
      <c r="J211" s="119"/>
      <c r="K211" s="119"/>
      <c r="L211" s="119"/>
      <c r="M211" s="119"/>
      <c r="N211" s="120"/>
      <c r="O211" s="51"/>
    </row>
    <row r="212" spans="1:15" ht="15">
      <c r="A212" s="51"/>
      <c r="B212" s="72"/>
      <c r="C212" s="129" t="s">
        <v>7</v>
      </c>
      <c r="D212" s="130"/>
      <c r="E212" s="63"/>
      <c r="F212" s="73"/>
      <c r="G212" s="129" t="s">
        <v>229</v>
      </c>
      <c r="H212" s="119"/>
      <c r="I212" s="119"/>
      <c r="J212" s="119"/>
      <c r="K212" s="119"/>
      <c r="L212" s="119"/>
      <c r="M212" s="119"/>
      <c r="N212" s="120"/>
      <c r="O212" s="51"/>
    </row>
    <row r="213" spans="1:15" ht="15.75">
      <c r="A213" s="46"/>
      <c r="B213" s="48"/>
      <c r="C213" s="48"/>
      <c r="D213" s="48"/>
      <c r="E213" s="48"/>
      <c r="F213" s="74" t="s">
        <v>157</v>
      </c>
      <c r="G213" s="57"/>
      <c r="H213" s="57"/>
      <c r="I213" s="57"/>
      <c r="J213" s="48"/>
      <c r="K213" s="48"/>
      <c r="L213" s="48"/>
      <c r="M213" s="75"/>
      <c r="N213" s="36"/>
      <c r="O213" s="58"/>
    </row>
    <row r="214" spans="1:15" ht="15">
      <c r="A214" s="46"/>
      <c r="B214" s="76" t="s">
        <v>158</v>
      </c>
      <c r="C214" s="48"/>
      <c r="D214" s="48"/>
      <c r="E214" s="48"/>
      <c r="F214" s="77" t="s">
        <v>159</v>
      </c>
      <c r="G214" s="77" t="s">
        <v>160</v>
      </c>
      <c r="H214" s="77" t="s">
        <v>161</v>
      </c>
      <c r="I214" s="77" t="s">
        <v>162</v>
      </c>
      <c r="J214" s="77" t="s">
        <v>163</v>
      </c>
      <c r="K214" s="131" t="s">
        <v>164</v>
      </c>
      <c r="L214" s="132"/>
      <c r="M214" s="78" t="s">
        <v>165</v>
      </c>
      <c r="N214" s="79" t="s">
        <v>166</v>
      </c>
      <c r="O214" s="51"/>
    </row>
    <row r="215" spans="1:15" ht="15">
      <c r="A215" s="51"/>
      <c r="B215" s="80" t="s">
        <v>167</v>
      </c>
      <c r="C215" s="81" t="str">
        <f>IF(C208&gt;"",C208&amp;" - "&amp;G208,"")</f>
        <v>Leskinen Kari - Lappalainen Matti</v>
      </c>
      <c r="D215" s="82"/>
      <c r="E215" s="83"/>
      <c r="F215" s="84">
        <v>-9</v>
      </c>
      <c r="G215" s="84">
        <v>-7</v>
      </c>
      <c r="H215" s="84">
        <v>-3</v>
      </c>
      <c r="I215" s="84"/>
      <c r="J215" s="84"/>
      <c r="K215" s="85">
        <f>IF(ISBLANK(F215),"",COUNTIF(F215:J215,"&gt;=0"))</f>
        <v>0</v>
      </c>
      <c r="L215" s="86">
        <f>IF(ISBLANK(F215),"",(IF(LEFT(F215,1)="-",1,0)+IF(LEFT(G215,1)="-",1,0)+IF(LEFT(H215,1)="-",1,0)+IF(LEFT(I215,1)="-",1,0)+IF(LEFT(J215,1)="-",1,0)))</f>
        <v>3</v>
      </c>
      <c r="M215" s="87">
        <f aca="true" t="shared" si="8" ref="M215:N219">IF(K215=3,1,"")</f>
      </c>
      <c r="N215" s="88">
        <f t="shared" si="8"/>
        <v>1</v>
      </c>
      <c r="O215" s="51"/>
    </row>
    <row r="216" spans="1:15" ht="15">
      <c r="A216" s="51"/>
      <c r="B216" s="80" t="s">
        <v>168</v>
      </c>
      <c r="C216" s="82" t="str">
        <f>IF(C209&gt;"",C209&amp;" - "&amp;G209,"")</f>
        <v>Huttunen Leif - Vyrzhikovskiy Vadim</v>
      </c>
      <c r="D216" s="81"/>
      <c r="E216" s="83"/>
      <c r="F216" s="89">
        <v>7</v>
      </c>
      <c r="G216" s="84">
        <v>11</v>
      </c>
      <c r="H216" s="84">
        <v>7</v>
      </c>
      <c r="I216" s="84"/>
      <c r="J216" s="84"/>
      <c r="K216" s="85">
        <f>IF(ISBLANK(F216),"",COUNTIF(F216:J216,"&gt;=0"))</f>
        <v>3</v>
      </c>
      <c r="L216" s="86">
        <f>IF(ISBLANK(F216),"",(IF(LEFT(F216,1)="-",1,0)+IF(LEFT(G216,1)="-",1,0)+IF(LEFT(H216,1)="-",1,0)+IF(LEFT(I216,1)="-",1,0)+IF(LEFT(J216,1)="-",1,0)))</f>
        <v>0</v>
      </c>
      <c r="M216" s="87">
        <f t="shared" si="8"/>
        <v>1</v>
      </c>
      <c r="N216" s="88">
        <f t="shared" si="8"/>
      </c>
      <c r="O216" s="51"/>
    </row>
    <row r="217" spans="1:15" ht="15">
      <c r="A217" s="51"/>
      <c r="B217" s="90" t="s">
        <v>169</v>
      </c>
      <c r="C217" s="91" t="str">
        <f>IF(C211&gt;"",C211&amp;" / "&amp;C212,"")</f>
        <v>Leskinen Kari / Huttunen Leif</v>
      </c>
      <c r="D217" s="92" t="str">
        <f>IF(G211&gt;"",G211&amp;" / "&amp;G212,"")</f>
        <v>Lappalainen Matti / Vyrzhikovskiy Vadim</v>
      </c>
      <c r="E217" s="93"/>
      <c r="F217" s="94">
        <v>-8</v>
      </c>
      <c r="G217" s="95">
        <v>-2</v>
      </c>
      <c r="H217" s="96">
        <v>-7</v>
      </c>
      <c r="I217" s="96"/>
      <c r="J217" s="96"/>
      <c r="K217" s="85">
        <f>IF(ISBLANK(F217),"",COUNTIF(F217:J217,"&gt;=0"))</f>
        <v>0</v>
      </c>
      <c r="L217" s="86">
        <f>IF(ISBLANK(F217),"",(IF(LEFT(F217,1)="-",1,0)+IF(LEFT(G217,1)="-",1,0)+IF(LEFT(H217,1)="-",1,0)+IF(LEFT(I217,1)="-",1,0)+IF(LEFT(J217,1)="-",1,0)))</f>
        <v>3</v>
      </c>
      <c r="M217" s="87">
        <f t="shared" si="8"/>
      </c>
      <c r="N217" s="88">
        <f t="shared" si="8"/>
        <v>1</v>
      </c>
      <c r="O217" s="51"/>
    </row>
    <row r="218" spans="1:15" ht="15">
      <c r="A218" s="51"/>
      <c r="B218" s="80" t="s">
        <v>170</v>
      </c>
      <c r="C218" s="82" t="str">
        <f>IF(C208&gt;"",C208&amp;" - "&amp;G209,"")</f>
        <v>Leskinen Kari - Vyrzhikovskiy Vadim</v>
      </c>
      <c r="D218" s="81"/>
      <c r="E218" s="83"/>
      <c r="F218" s="97">
        <v>-6</v>
      </c>
      <c r="G218" s="84">
        <v>9</v>
      </c>
      <c r="H218" s="84">
        <v>4</v>
      </c>
      <c r="I218" s="84">
        <v>5</v>
      </c>
      <c r="J218" s="98"/>
      <c r="K218" s="85">
        <f>IF(ISBLANK(F218),"",COUNTIF(F218:J218,"&gt;=0"))</f>
        <v>3</v>
      </c>
      <c r="L218" s="86">
        <f>IF(ISBLANK(F218),"",(IF(LEFT(F218,1)="-",1,0)+IF(LEFT(G218,1)="-",1,0)+IF(LEFT(H218,1)="-",1,0)+IF(LEFT(I218,1)="-",1,0)+IF(LEFT(J218,1)="-",1,0)))</f>
        <v>1</v>
      </c>
      <c r="M218" s="87">
        <f t="shared" si="8"/>
        <v>1</v>
      </c>
      <c r="N218" s="88">
        <f t="shared" si="8"/>
      </c>
      <c r="O218" s="51"/>
    </row>
    <row r="219" spans="1:15" ht="15.75" thickBot="1">
      <c r="A219" s="51"/>
      <c r="B219" s="80" t="s">
        <v>171</v>
      </c>
      <c r="C219" s="82" t="str">
        <f>IF(C209&gt;"",C209&amp;" - "&amp;G208,"")</f>
        <v>Huttunen Leif - Lappalainen Matti</v>
      </c>
      <c r="D219" s="81"/>
      <c r="E219" s="83"/>
      <c r="F219" s="98">
        <v>-7</v>
      </c>
      <c r="G219" s="84">
        <v>-11</v>
      </c>
      <c r="H219" s="98">
        <v>-7</v>
      </c>
      <c r="I219" s="84"/>
      <c r="J219" s="84"/>
      <c r="K219" s="85">
        <f>IF(ISBLANK(F219),"",COUNTIF(F219:J219,"&gt;=0"))</f>
        <v>0</v>
      </c>
      <c r="L219" s="99">
        <f>IF(ISBLANK(F219),"",(IF(LEFT(F219,1)="-",1,0)+IF(LEFT(G219,1)="-",1,0)+IF(LEFT(H219,1)="-",1,0)+IF(LEFT(I219,1)="-",1,0)+IF(LEFT(J219,1)="-",1,0)))</f>
        <v>3</v>
      </c>
      <c r="M219" s="109">
        <f t="shared" si="8"/>
      </c>
      <c r="N219" s="110">
        <f t="shared" si="8"/>
        <v>1</v>
      </c>
      <c r="O219" s="51"/>
    </row>
    <row r="220" spans="1:15" ht="16.5" thickBot="1">
      <c r="A220" s="46"/>
      <c r="B220" s="48"/>
      <c r="C220" s="48"/>
      <c r="D220" s="48"/>
      <c r="E220" s="48"/>
      <c r="F220" s="48"/>
      <c r="G220" s="48"/>
      <c r="H220" s="48"/>
      <c r="I220" s="100" t="s">
        <v>172</v>
      </c>
      <c r="J220" s="101"/>
      <c r="K220" s="102">
        <f>IF(ISBLANK(D215),"",SUM(K215:K219))</f>
      </c>
      <c r="L220" s="108">
        <f>IF(ISBLANK(E215),"",SUM(L215:L219))</f>
      </c>
      <c r="M220" s="111">
        <f>IF(ISBLANK(F215),"",SUM(M215:M219))</f>
        <v>2</v>
      </c>
      <c r="N220" s="112">
        <f>IF(ISBLANK(F215),"",SUM(N215:N219))</f>
        <v>3</v>
      </c>
      <c r="O220" s="58"/>
    </row>
    <row r="221" spans="1:15" ht="15">
      <c r="A221" s="46"/>
      <c r="B221" s="47" t="s">
        <v>173</v>
      </c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58"/>
    </row>
    <row r="222" spans="1:15" ht="15">
      <c r="A222" s="46"/>
      <c r="B222" s="103" t="s">
        <v>174</v>
      </c>
      <c r="C222" s="103"/>
      <c r="D222" s="103" t="s">
        <v>175</v>
      </c>
      <c r="E222" s="104"/>
      <c r="F222" s="103"/>
      <c r="G222" s="103" t="s">
        <v>176</v>
      </c>
      <c r="H222" s="104"/>
      <c r="I222" s="103"/>
      <c r="J222" s="32" t="s">
        <v>177</v>
      </c>
      <c r="K222" s="36"/>
      <c r="L222" s="48"/>
      <c r="M222" s="48"/>
      <c r="N222" s="48"/>
      <c r="O222" s="58"/>
    </row>
    <row r="223" spans="1:15" ht="18.75" thickBot="1">
      <c r="A223" s="46"/>
      <c r="B223" s="48"/>
      <c r="C223" s="48"/>
      <c r="D223" s="48"/>
      <c r="E223" s="48"/>
      <c r="F223" s="48"/>
      <c r="G223" s="48"/>
      <c r="H223" s="48"/>
      <c r="I223" s="48"/>
      <c r="J223" s="133" t="str">
        <f>IF(M220=3,C207,IF(N220=3,G207,""))</f>
        <v>HP</v>
      </c>
      <c r="K223" s="134"/>
      <c r="L223" s="134"/>
      <c r="M223" s="134"/>
      <c r="N223" s="135"/>
      <c r="O223" s="58"/>
    </row>
    <row r="224" spans="1:15" ht="18.75" thickTop="1">
      <c r="A224" s="105"/>
      <c r="B224" s="106"/>
      <c r="C224" s="106"/>
      <c r="D224" s="106"/>
      <c r="E224" s="106"/>
      <c r="F224" s="106"/>
      <c r="G224" s="106"/>
      <c r="H224" s="106"/>
      <c r="I224" s="106"/>
      <c r="J224" s="113"/>
      <c r="K224" s="113"/>
      <c r="L224" s="113"/>
      <c r="M224" s="113"/>
      <c r="N224" s="113"/>
      <c r="O224" s="107"/>
    </row>
    <row r="226" spans="1:15" ht="15.75">
      <c r="A226" s="41"/>
      <c r="B226" s="42"/>
      <c r="C226" s="43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5"/>
    </row>
    <row r="227" spans="1:15" ht="15.75">
      <c r="A227" s="46"/>
      <c r="B227" s="36"/>
      <c r="C227" s="47" t="s">
        <v>135</v>
      </c>
      <c r="D227" s="48"/>
      <c r="E227" s="48"/>
      <c r="F227" s="36"/>
      <c r="G227" s="49" t="s">
        <v>136</v>
      </c>
      <c r="H227" s="50"/>
      <c r="I227" s="118" t="s">
        <v>178</v>
      </c>
      <c r="J227" s="119"/>
      <c r="K227" s="119"/>
      <c r="L227" s="119"/>
      <c r="M227" s="119"/>
      <c r="N227" s="120"/>
      <c r="O227" s="51"/>
    </row>
    <row r="228" spans="1:15" ht="20.25">
      <c r="A228" s="46"/>
      <c r="B228" s="52"/>
      <c r="C228" s="53" t="s">
        <v>137</v>
      </c>
      <c r="D228" s="48"/>
      <c r="E228" s="48"/>
      <c r="F228" s="36"/>
      <c r="G228" s="49" t="s">
        <v>138</v>
      </c>
      <c r="H228" s="50"/>
      <c r="I228" s="118" t="s">
        <v>14</v>
      </c>
      <c r="J228" s="119"/>
      <c r="K228" s="119"/>
      <c r="L228" s="119"/>
      <c r="M228" s="119"/>
      <c r="N228" s="120"/>
      <c r="O228" s="51"/>
    </row>
    <row r="229" spans="1:15" ht="15">
      <c r="A229" s="46"/>
      <c r="B229" s="48"/>
      <c r="C229" s="54" t="s">
        <v>139</v>
      </c>
      <c r="D229" s="48"/>
      <c r="E229" s="48"/>
      <c r="F229" s="48"/>
      <c r="G229" s="49" t="s">
        <v>140</v>
      </c>
      <c r="H229" s="55"/>
      <c r="I229" s="118" t="s">
        <v>234</v>
      </c>
      <c r="J229" s="118"/>
      <c r="K229" s="118"/>
      <c r="L229" s="118"/>
      <c r="M229" s="118"/>
      <c r="N229" s="121"/>
      <c r="O229" s="51"/>
    </row>
    <row r="230" spans="1:15" ht="15.75">
      <c r="A230" s="46"/>
      <c r="B230" s="48"/>
      <c r="C230" s="48"/>
      <c r="D230" s="48"/>
      <c r="E230" s="48"/>
      <c r="F230" s="48"/>
      <c r="G230" s="49" t="s">
        <v>141</v>
      </c>
      <c r="H230" s="50"/>
      <c r="I230" s="122">
        <v>41951</v>
      </c>
      <c r="J230" s="123"/>
      <c r="K230" s="123"/>
      <c r="L230" s="56" t="s">
        <v>142</v>
      </c>
      <c r="M230" s="124">
        <v>0.3958333333333333</v>
      </c>
      <c r="N230" s="121"/>
      <c r="O230" s="51"/>
    </row>
    <row r="231" spans="1:15" ht="15">
      <c r="A231" s="46"/>
      <c r="B231" s="36"/>
      <c r="C231" s="57" t="s">
        <v>143</v>
      </c>
      <c r="D231" s="48"/>
      <c r="E231" s="48"/>
      <c r="F231" s="48"/>
      <c r="G231" s="57" t="s">
        <v>143</v>
      </c>
      <c r="H231" s="48"/>
      <c r="I231" s="48"/>
      <c r="J231" s="48"/>
      <c r="K231" s="48"/>
      <c r="L231" s="48"/>
      <c r="M231" s="48"/>
      <c r="N231" s="48"/>
      <c r="O231" s="58"/>
    </row>
    <row r="232" spans="1:15" ht="15.75">
      <c r="A232" s="51"/>
      <c r="B232" s="59" t="s">
        <v>144</v>
      </c>
      <c r="C232" s="125" t="s">
        <v>28</v>
      </c>
      <c r="D232" s="126"/>
      <c r="E232" s="60"/>
      <c r="F232" s="61" t="s">
        <v>145</v>
      </c>
      <c r="G232" s="125" t="s">
        <v>91</v>
      </c>
      <c r="H232" s="127"/>
      <c r="I232" s="127"/>
      <c r="J232" s="127"/>
      <c r="K232" s="127"/>
      <c r="L232" s="127"/>
      <c r="M232" s="127"/>
      <c r="N232" s="128"/>
      <c r="O232" s="51"/>
    </row>
    <row r="233" spans="1:15" ht="15">
      <c r="A233" s="51"/>
      <c r="B233" s="62" t="s">
        <v>146</v>
      </c>
      <c r="C233" s="129" t="s">
        <v>25</v>
      </c>
      <c r="D233" s="130"/>
      <c r="E233" s="63"/>
      <c r="F233" s="64" t="s">
        <v>148</v>
      </c>
      <c r="G233" s="129" t="s">
        <v>192</v>
      </c>
      <c r="H233" s="119"/>
      <c r="I233" s="119"/>
      <c r="J233" s="119"/>
      <c r="K233" s="119"/>
      <c r="L233" s="119"/>
      <c r="M233" s="119"/>
      <c r="N233" s="120"/>
      <c r="O233" s="51"/>
    </row>
    <row r="234" spans="1:15" ht="15">
      <c r="A234" s="51"/>
      <c r="B234" s="65" t="s">
        <v>150</v>
      </c>
      <c r="C234" s="129" t="s">
        <v>26</v>
      </c>
      <c r="D234" s="130"/>
      <c r="E234" s="63"/>
      <c r="F234" s="66" t="s">
        <v>152</v>
      </c>
      <c r="G234" s="129" t="s">
        <v>229</v>
      </c>
      <c r="H234" s="119"/>
      <c r="I234" s="119"/>
      <c r="J234" s="119"/>
      <c r="K234" s="119"/>
      <c r="L234" s="119"/>
      <c r="M234" s="119"/>
      <c r="N234" s="120"/>
      <c r="O234" s="51"/>
    </row>
    <row r="235" spans="1:15" ht="15">
      <c r="A235" s="46"/>
      <c r="B235" s="67" t="s">
        <v>154</v>
      </c>
      <c r="C235" s="68"/>
      <c r="D235" s="69"/>
      <c r="E235" s="70"/>
      <c r="F235" s="67" t="s">
        <v>154</v>
      </c>
      <c r="G235" s="71"/>
      <c r="H235" s="71"/>
      <c r="I235" s="71"/>
      <c r="J235" s="71"/>
      <c r="K235" s="71"/>
      <c r="L235" s="71"/>
      <c r="M235" s="71"/>
      <c r="N235" s="71"/>
      <c r="O235" s="58"/>
    </row>
    <row r="236" spans="1:15" ht="15">
      <c r="A236" s="51"/>
      <c r="B236" s="62"/>
      <c r="C236" s="129" t="s">
        <v>25</v>
      </c>
      <c r="D236" s="130"/>
      <c r="E236" s="63"/>
      <c r="F236" s="64"/>
      <c r="G236" s="129" t="s">
        <v>192</v>
      </c>
      <c r="H236" s="119"/>
      <c r="I236" s="119"/>
      <c r="J236" s="119"/>
      <c r="K236" s="119"/>
      <c r="L236" s="119"/>
      <c r="M236" s="119"/>
      <c r="N236" s="120"/>
      <c r="O236" s="51"/>
    </row>
    <row r="237" spans="1:15" ht="15">
      <c r="A237" s="51"/>
      <c r="B237" s="72"/>
      <c r="C237" s="129" t="s">
        <v>26</v>
      </c>
      <c r="D237" s="130"/>
      <c r="E237" s="63"/>
      <c r="F237" s="73"/>
      <c r="G237" s="129" t="s">
        <v>229</v>
      </c>
      <c r="H237" s="119"/>
      <c r="I237" s="119"/>
      <c r="J237" s="119"/>
      <c r="K237" s="119"/>
      <c r="L237" s="119"/>
      <c r="M237" s="119"/>
      <c r="N237" s="120"/>
      <c r="O237" s="51"/>
    </row>
    <row r="238" spans="1:15" ht="15.75">
      <c r="A238" s="46"/>
      <c r="B238" s="48"/>
      <c r="C238" s="48"/>
      <c r="D238" s="48"/>
      <c r="E238" s="48"/>
      <c r="F238" s="74" t="s">
        <v>157</v>
      </c>
      <c r="G238" s="57"/>
      <c r="H238" s="57"/>
      <c r="I238" s="57"/>
      <c r="J238" s="48"/>
      <c r="K238" s="48"/>
      <c r="L238" s="48"/>
      <c r="M238" s="75"/>
      <c r="N238" s="36"/>
      <c r="O238" s="58"/>
    </row>
    <row r="239" spans="1:15" ht="15">
      <c r="A239" s="46"/>
      <c r="B239" s="76" t="s">
        <v>158</v>
      </c>
      <c r="C239" s="48"/>
      <c r="D239" s="48"/>
      <c r="E239" s="48"/>
      <c r="F239" s="77" t="s">
        <v>159</v>
      </c>
      <c r="G239" s="77" t="s">
        <v>160</v>
      </c>
      <c r="H239" s="77" t="s">
        <v>161</v>
      </c>
      <c r="I239" s="77" t="s">
        <v>162</v>
      </c>
      <c r="J239" s="77" t="s">
        <v>163</v>
      </c>
      <c r="K239" s="131" t="s">
        <v>164</v>
      </c>
      <c r="L239" s="132"/>
      <c r="M239" s="78" t="s">
        <v>165</v>
      </c>
      <c r="N239" s="79" t="s">
        <v>166</v>
      </c>
      <c r="O239" s="51"/>
    </row>
    <row r="240" spans="1:15" ht="15">
      <c r="A240" s="51"/>
      <c r="B240" s="80" t="s">
        <v>167</v>
      </c>
      <c r="C240" s="81" t="str">
        <f>IF(C233&gt;"",C233&amp;" - "&amp;G233,"")</f>
        <v>Lehtonen Kari - Lappalainen Matti</v>
      </c>
      <c r="D240" s="82"/>
      <c r="E240" s="83"/>
      <c r="F240" s="84">
        <v>5</v>
      </c>
      <c r="G240" s="84">
        <v>11</v>
      </c>
      <c r="H240" s="84">
        <v>-8</v>
      </c>
      <c r="I240" s="84">
        <v>-6</v>
      </c>
      <c r="J240" s="84">
        <v>-5</v>
      </c>
      <c r="K240" s="85">
        <f>IF(ISBLANK(F240),"",COUNTIF(F240:J240,"&gt;=0"))</f>
        <v>2</v>
      </c>
      <c r="L240" s="86">
        <f>IF(ISBLANK(F240),"",(IF(LEFT(F240,1)="-",1,0)+IF(LEFT(G240,1)="-",1,0)+IF(LEFT(H240,1)="-",1,0)+IF(LEFT(I240,1)="-",1,0)+IF(LEFT(J240,1)="-",1,0)))</f>
        <v>3</v>
      </c>
      <c r="M240" s="87">
        <f aca="true" t="shared" si="9" ref="M240:N244">IF(K240=3,1,"")</f>
      </c>
      <c r="N240" s="88">
        <f t="shared" si="9"/>
        <v>1</v>
      </c>
      <c r="O240" s="51"/>
    </row>
    <row r="241" spans="1:15" ht="15">
      <c r="A241" s="51"/>
      <c r="B241" s="80" t="s">
        <v>168</v>
      </c>
      <c r="C241" s="82" t="str">
        <f>IF(C234&gt;"",C234&amp;" - "&amp;G234,"")</f>
        <v>Kara Tauno - Vyrzhikovskiy Vadim</v>
      </c>
      <c r="D241" s="81"/>
      <c r="E241" s="83"/>
      <c r="F241" s="89">
        <v>4</v>
      </c>
      <c r="G241" s="84">
        <v>6</v>
      </c>
      <c r="H241" s="84">
        <v>9</v>
      </c>
      <c r="I241" s="84"/>
      <c r="J241" s="84"/>
      <c r="K241" s="85">
        <f>IF(ISBLANK(F241),"",COUNTIF(F241:J241,"&gt;=0"))</f>
        <v>3</v>
      </c>
      <c r="L241" s="86">
        <f>IF(ISBLANK(F241),"",(IF(LEFT(F241,1)="-",1,0)+IF(LEFT(G241,1)="-",1,0)+IF(LEFT(H241,1)="-",1,0)+IF(LEFT(I241,1)="-",1,0)+IF(LEFT(J241,1)="-",1,0)))</f>
        <v>0</v>
      </c>
      <c r="M241" s="87">
        <f t="shared" si="9"/>
        <v>1</v>
      </c>
      <c r="N241" s="88">
        <f t="shared" si="9"/>
      </c>
      <c r="O241" s="51"/>
    </row>
    <row r="242" spans="1:15" ht="15">
      <c r="A242" s="51"/>
      <c r="B242" s="90" t="s">
        <v>169</v>
      </c>
      <c r="C242" s="91" t="str">
        <f>IF(C236&gt;"",C236&amp;" / "&amp;C237,"")</f>
        <v>Lehtonen Kari / Kara Tauno</v>
      </c>
      <c r="D242" s="92" t="str">
        <f>IF(G236&gt;"",G236&amp;" / "&amp;G237,"")</f>
        <v>Lappalainen Matti / Vyrzhikovskiy Vadim</v>
      </c>
      <c r="E242" s="93"/>
      <c r="F242" s="94">
        <v>-7</v>
      </c>
      <c r="G242" s="95">
        <v>8</v>
      </c>
      <c r="H242" s="96">
        <v>-10</v>
      </c>
      <c r="I242" s="96">
        <v>-7</v>
      </c>
      <c r="J242" s="96"/>
      <c r="K242" s="85">
        <f>IF(ISBLANK(F242),"",COUNTIF(F242:J242,"&gt;=0"))</f>
        <v>1</v>
      </c>
      <c r="L242" s="86">
        <f>IF(ISBLANK(F242),"",(IF(LEFT(F242,1)="-",1,0)+IF(LEFT(G242,1)="-",1,0)+IF(LEFT(H242,1)="-",1,0)+IF(LEFT(I242,1)="-",1,0)+IF(LEFT(J242,1)="-",1,0)))</f>
        <v>3</v>
      </c>
      <c r="M242" s="87">
        <f t="shared" si="9"/>
      </c>
      <c r="N242" s="88">
        <f t="shared" si="9"/>
        <v>1</v>
      </c>
      <c r="O242" s="51"/>
    </row>
    <row r="243" spans="1:15" ht="15">
      <c r="A243" s="51"/>
      <c r="B243" s="80" t="s">
        <v>170</v>
      </c>
      <c r="C243" s="82" t="str">
        <f>IF(C233&gt;"",C233&amp;" - "&amp;G234,"")</f>
        <v>Lehtonen Kari - Vyrzhikovskiy Vadim</v>
      </c>
      <c r="D243" s="81"/>
      <c r="E243" s="83"/>
      <c r="F243" s="97">
        <v>2</v>
      </c>
      <c r="G243" s="84">
        <v>-6</v>
      </c>
      <c r="H243" s="84">
        <v>5</v>
      </c>
      <c r="I243" s="84">
        <v>-8</v>
      </c>
      <c r="J243" s="98">
        <v>5</v>
      </c>
      <c r="K243" s="85">
        <f>IF(ISBLANK(F243),"",COUNTIF(F243:J243,"&gt;=0"))</f>
        <v>3</v>
      </c>
      <c r="L243" s="86">
        <f>IF(ISBLANK(F243),"",(IF(LEFT(F243,1)="-",1,0)+IF(LEFT(G243,1)="-",1,0)+IF(LEFT(H243,1)="-",1,0)+IF(LEFT(I243,1)="-",1,0)+IF(LEFT(J243,1)="-",1,0)))</f>
        <v>2</v>
      </c>
      <c r="M243" s="87">
        <f t="shared" si="9"/>
        <v>1</v>
      </c>
      <c r="N243" s="88">
        <f t="shared" si="9"/>
      </c>
      <c r="O243" s="51"/>
    </row>
    <row r="244" spans="1:15" ht="15.75" thickBot="1">
      <c r="A244" s="51"/>
      <c r="B244" s="80" t="s">
        <v>171</v>
      </c>
      <c r="C244" s="82" t="str">
        <f>IF(C234&gt;"",C234&amp;" - "&amp;G233,"")</f>
        <v>Kara Tauno - Lappalainen Matti</v>
      </c>
      <c r="D244" s="81"/>
      <c r="E244" s="83"/>
      <c r="F244" s="98">
        <v>-10</v>
      </c>
      <c r="G244" s="84">
        <v>8</v>
      </c>
      <c r="H244" s="98">
        <v>-9</v>
      </c>
      <c r="I244" s="84">
        <v>-10</v>
      </c>
      <c r="J244" s="84"/>
      <c r="K244" s="85">
        <f>IF(ISBLANK(F244),"",COUNTIF(F244:J244,"&gt;=0"))</f>
        <v>1</v>
      </c>
      <c r="L244" s="99">
        <f>IF(ISBLANK(F244),"",(IF(LEFT(F244,1)="-",1,0)+IF(LEFT(G244,1)="-",1,0)+IF(LEFT(H244,1)="-",1,0)+IF(LEFT(I244,1)="-",1,0)+IF(LEFT(J244,1)="-",1,0)))</f>
        <v>3</v>
      </c>
      <c r="M244" s="109">
        <f t="shared" si="9"/>
      </c>
      <c r="N244" s="110">
        <f t="shared" si="9"/>
        <v>1</v>
      </c>
      <c r="O244" s="51"/>
    </row>
    <row r="245" spans="1:15" ht="16.5" thickBot="1">
      <c r="A245" s="46"/>
      <c r="B245" s="48"/>
      <c r="C245" s="48"/>
      <c r="D245" s="48"/>
      <c r="E245" s="48"/>
      <c r="F245" s="48"/>
      <c r="G245" s="48"/>
      <c r="H245" s="48"/>
      <c r="I245" s="100" t="s">
        <v>172</v>
      </c>
      <c r="J245" s="101"/>
      <c r="K245" s="102">
        <f>IF(ISBLANK(D240),"",SUM(K240:K244))</f>
      </c>
      <c r="L245" s="108">
        <f>IF(ISBLANK(E240),"",SUM(L240:L244))</f>
      </c>
      <c r="M245" s="111">
        <f>IF(ISBLANK(F240),"",SUM(M240:M244))</f>
        <v>2</v>
      </c>
      <c r="N245" s="112">
        <f>IF(ISBLANK(F240),"",SUM(N240:N244))</f>
        <v>3</v>
      </c>
      <c r="O245" s="58"/>
    </row>
    <row r="246" spans="1:15" ht="15">
      <c r="A246" s="46"/>
      <c r="B246" s="47" t="s">
        <v>173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58"/>
    </row>
    <row r="247" spans="1:15" ht="15">
      <c r="A247" s="46"/>
      <c r="B247" s="103" t="s">
        <v>174</v>
      </c>
      <c r="C247" s="103"/>
      <c r="D247" s="103" t="s">
        <v>175</v>
      </c>
      <c r="E247" s="104"/>
      <c r="F247" s="103"/>
      <c r="G247" s="103" t="s">
        <v>176</v>
      </c>
      <c r="H247" s="104"/>
      <c r="I247" s="103"/>
      <c r="J247" s="32" t="s">
        <v>177</v>
      </c>
      <c r="K247" s="36"/>
      <c r="L247" s="48"/>
      <c r="M247" s="48"/>
      <c r="N247" s="48"/>
      <c r="O247" s="58"/>
    </row>
    <row r="248" spans="1:15" ht="18.75" thickBot="1">
      <c r="A248" s="46"/>
      <c r="B248" s="48"/>
      <c r="C248" s="48"/>
      <c r="D248" s="48"/>
      <c r="E248" s="48"/>
      <c r="F248" s="48"/>
      <c r="G248" s="48"/>
      <c r="H248" s="48"/>
      <c r="I248" s="48"/>
      <c r="J248" s="133" t="str">
        <f>IF(M245=3,C232,IF(N245=3,G232,""))</f>
        <v>HP</v>
      </c>
      <c r="K248" s="134"/>
      <c r="L248" s="134"/>
      <c r="M248" s="134"/>
      <c r="N248" s="135"/>
      <c r="O248" s="58"/>
    </row>
    <row r="249" spans="1:15" ht="18.75" thickTop="1">
      <c r="A249" s="105"/>
      <c r="B249" s="106"/>
      <c r="C249" s="106"/>
      <c r="D249" s="106"/>
      <c r="E249" s="106"/>
      <c r="F249" s="106"/>
      <c r="G249" s="106"/>
      <c r="H249" s="106"/>
      <c r="I249" s="106"/>
      <c r="J249" s="113"/>
      <c r="K249" s="113"/>
      <c r="L249" s="113"/>
      <c r="M249" s="113"/>
      <c r="N249" s="113"/>
      <c r="O249" s="107"/>
    </row>
  </sheetData>
  <sheetProtection/>
  <mergeCells count="170">
    <mergeCell ref="C237:D237"/>
    <mergeCell ref="G237:N237"/>
    <mergeCell ref="K239:L239"/>
    <mergeCell ref="J248:N248"/>
    <mergeCell ref="C233:D233"/>
    <mergeCell ref="G233:N233"/>
    <mergeCell ref="C234:D234"/>
    <mergeCell ref="G234:N234"/>
    <mergeCell ref="C236:D236"/>
    <mergeCell ref="G236:N236"/>
    <mergeCell ref="I227:N227"/>
    <mergeCell ref="I228:N228"/>
    <mergeCell ref="I229:N229"/>
    <mergeCell ref="I230:K230"/>
    <mergeCell ref="M230:N230"/>
    <mergeCell ref="C232:D232"/>
    <mergeCell ref="G232:N232"/>
    <mergeCell ref="C211:D211"/>
    <mergeCell ref="G211:N211"/>
    <mergeCell ref="C212:D212"/>
    <mergeCell ref="G212:N212"/>
    <mergeCell ref="K214:L214"/>
    <mergeCell ref="J223:N223"/>
    <mergeCell ref="C207:D207"/>
    <mergeCell ref="G207:N207"/>
    <mergeCell ref="C208:D208"/>
    <mergeCell ref="G208:N208"/>
    <mergeCell ref="C209:D209"/>
    <mergeCell ref="G209:N209"/>
    <mergeCell ref="K189:L189"/>
    <mergeCell ref="J198:N198"/>
    <mergeCell ref="I202:N202"/>
    <mergeCell ref="I203:N203"/>
    <mergeCell ref="I204:N204"/>
    <mergeCell ref="I205:K205"/>
    <mergeCell ref="M205:N205"/>
    <mergeCell ref="C184:D184"/>
    <mergeCell ref="G184:N184"/>
    <mergeCell ref="C186:D186"/>
    <mergeCell ref="G186:N186"/>
    <mergeCell ref="C187:D187"/>
    <mergeCell ref="G187:N187"/>
    <mergeCell ref="I179:N179"/>
    <mergeCell ref="I180:K180"/>
    <mergeCell ref="M180:N180"/>
    <mergeCell ref="C182:D182"/>
    <mergeCell ref="G182:N182"/>
    <mergeCell ref="C183:D183"/>
    <mergeCell ref="G183:N183"/>
    <mergeCell ref="C162:D162"/>
    <mergeCell ref="G162:N162"/>
    <mergeCell ref="K164:L164"/>
    <mergeCell ref="J173:N173"/>
    <mergeCell ref="I177:N177"/>
    <mergeCell ref="I178:N178"/>
    <mergeCell ref="C158:D158"/>
    <mergeCell ref="G158:N158"/>
    <mergeCell ref="C159:D159"/>
    <mergeCell ref="G159:N159"/>
    <mergeCell ref="C161:D161"/>
    <mergeCell ref="G161:N161"/>
    <mergeCell ref="I152:N152"/>
    <mergeCell ref="I153:N153"/>
    <mergeCell ref="I154:N154"/>
    <mergeCell ref="I155:K155"/>
    <mergeCell ref="M155:N155"/>
    <mergeCell ref="C157:D157"/>
    <mergeCell ref="G157:N157"/>
    <mergeCell ref="C136:D136"/>
    <mergeCell ref="G136:N136"/>
    <mergeCell ref="C137:D137"/>
    <mergeCell ref="G137:N137"/>
    <mergeCell ref="K139:L139"/>
    <mergeCell ref="J148:N148"/>
    <mergeCell ref="C132:D132"/>
    <mergeCell ref="G132:N132"/>
    <mergeCell ref="C133:D133"/>
    <mergeCell ref="G133:N133"/>
    <mergeCell ref="C134:D134"/>
    <mergeCell ref="G134:N134"/>
    <mergeCell ref="K114:L114"/>
    <mergeCell ref="J123:N123"/>
    <mergeCell ref="I127:N127"/>
    <mergeCell ref="I128:N128"/>
    <mergeCell ref="I129:N129"/>
    <mergeCell ref="I130:K130"/>
    <mergeCell ref="M130:N130"/>
    <mergeCell ref="C109:D109"/>
    <mergeCell ref="G109:N109"/>
    <mergeCell ref="C111:D111"/>
    <mergeCell ref="G111:N111"/>
    <mergeCell ref="C112:D112"/>
    <mergeCell ref="G112:N112"/>
    <mergeCell ref="I104:N104"/>
    <mergeCell ref="I105:K105"/>
    <mergeCell ref="M105:N105"/>
    <mergeCell ref="C107:D107"/>
    <mergeCell ref="G107:N107"/>
    <mergeCell ref="C108:D108"/>
    <mergeCell ref="G108:N108"/>
    <mergeCell ref="C87:D87"/>
    <mergeCell ref="G87:N87"/>
    <mergeCell ref="K89:L89"/>
    <mergeCell ref="J98:N98"/>
    <mergeCell ref="I102:N102"/>
    <mergeCell ref="I103:N103"/>
    <mergeCell ref="C83:D83"/>
    <mergeCell ref="G83:N83"/>
    <mergeCell ref="C84:D84"/>
    <mergeCell ref="G84:N84"/>
    <mergeCell ref="C86:D86"/>
    <mergeCell ref="G86:N86"/>
    <mergeCell ref="I77:N77"/>
    <mergeCell ref="I78:N78"/>
    <mergeCell ref="I79:N79"/>
    <mergeCell ref="I80:K80"/>
    <mergeCell ref="M80:N80"/>
    <mergeCell ref="C82:D82"/>
    <mergeCell ref="G82:N82"/>
    <mergeCell ref="C61:D61"/>
    <mergeCell ref="G61:N61"/>
    <mergeCell ref="C62:D62"/>
    <mergeCell ref="G62:N62"/>
    <mergeCell ref="K64:L64"/>
    <mergeCell ref="J73:N73"/>
    <mergeCell ref="C57:D57"/>
    <mergeCell ref="G57:N57"/>
    <mergeCell ref="C58:D58"/>
    <mergeCell ref="G58:N58"/>
    <mergeCell ref="C59:D59"/>
    <mergeCell ref="G59:N59"/>
    <mergeCell ref="K39:L39"/>
    <mergeCell ref="J48:N48"/>
    <mergeCell ref="I52:N52"/>
    <mergeCell ref="I53:N53"/>
    <mergeCell ref="I54:N54"/>
    <mergeCell ref="I55:K55"/>
    <mergeCell ref="M55:N55"/>
    <mergeCell ref="C34:D34"/>
    <mergeCell ref="G34:N34"/>
    <mergeCell ref="C36:D36"/>
    <mergeCell ref="G36:N36"/>
    <mergeCell ref="C37:D37"/>
    <mergeCell ref="G37:N37"/>
    <mergeCell ref="I29:N29"/>
    <mergeCell ref="I30:K30"/>
    <mergeCell ref="M30:N30"/>
    <mergeCell ref="C32:D32"/>
    <mergeCell ref="G32:N32"/>
    <mergeCell ref="C33:D33"/>
    <mergeCell ref="G33:N33"/>
    <mergeCell ref="C12:D12"/>
    <mergeCell ref="G12:N12"/>
    <mergeCell ref="K14:L14"/>
    <mergeCell ref="J23:N23"/>
    <mergeCell ref="I27:N27"/>
    <mergeCell ref="I28:N28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7" sqref="F7"/>
    </sheetView>
  </sheetViews>
  <sheetFormatPr defaultColWidth="9.140625" defaultRowHeight="15"/>
  <sheetData>
    <row r="1" spans="1:5" ht="15">
      <c r="A1" t="s">
        <v>116</v>
      </c>
      <c r="E1" t="s">
        <v>111</v>
      </c>
    </row>
    <row r="3" spans="1:6" ht="15">
      <c r="A3" s="2">
        <v>1</v>
      </c>
      <c r="B3" s="3" t="s">
        <v>180</v>
      </c>
      <c r="C3" s="4"/>
      <c r="D3" s="5" t="s">
        <v>180</v>
      </c>
      <c r="E3" s="6"/>
      <c r="F3" s="6"/>
    </row>
    <row r="4" spans="1:6" ht="15">
      <c r="A4" s="7">
        <v>2</v>
      </c>
      <c r="B4" s="8"/>
      <c r="C4" s="9"/>
      <c r="D4" s="10"/>
      <c r="E4" s="11" t="s">
        <v>180</v>
      </c>
      <c r="F4" s="12"/>
    </row>
    <row r="5" spans="1:6" ht="15">
      <c r="A5" s="2">
        <v>3</v>
      </c>
      <c r="B5" s="3"/>
      <c r="C5" s="4"/>
      <c r="D5" s="13" t="s">
        <v>48</v>
      </c>
      <c r="E5" s="14" t="s">
        <v>259</v>
      </c>
      <c r="F5" s="12"/>
    </row>
    <row r="6" spans="1:6" ht="15">
      <c r="A6" s="7">
        <v>4</v>
      </c>
      <c r="B6" s="8" t="s">
        <v>48</v>
      </c>
      <c r="C6" s="9"/>
      <c r="D6" s="15"/>
      <c r="E6" s="14"/>
      <c r="F6" s="11" t="s">
        <v>241</v>
      </c>
    </row>
    <row r="7" spans="1:6" ht="15">
      <c r="A7" s="2">
        <v>5</v>
      </c>
      <c r="B7" s="3" t="s">
        <v>47</v>
      </c>
      <c r="C7" s="4"/>
      <c r="D7" s="16" t="s">
        <v>47</v>
      </c>
      <c r="E7" s="14"/>
      <c r="F7" s="17" t="s">
        <v>259</v>
      </c>
    </row>
    <row r="8" spans="1:6" ht="15">
      <c r="A8" s="18">
        <v>6</v>
      </c>
      <c r="B8" s="8" t="s">
        <v>56</v>
      </c>
      <c r="C8" s="9"/>
      <c r="D8" s="19" t="s">
        <v>257</v>
      </c>
      <c r="E8" s="20" t="s">
        <v>241</v>
      </c>
      <c r="F8" s="21"/>
    </row>
    <row r="9" spans="1:6" ht="15">
      <c r="A9" s="2">
        <v>7</v>
      </c>
      <c r="B9" s="22"/>
      <c r="C9" s="23"/>
      <c r="D9" s="13" t="s">
        <v>241</v>
      </c>
      <c r="E9" s="12" t="s">
        <v>258</v>
      </c>
      <c r="F9" s="21"/>
    </row>
    <row r="10" spans="1:6" ht="15">
      <c r="A10" s="7">
        <v>8</v>
      </c>
      <c r="B10" s="24" t="s">
        <v>241</v>
      </c>
      <c r="C10" s="25"/>
      <c r="D10" s="15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49">
      <selection activeCell="J94" sqref="J94"/>
    </sheetView>
  </sheetViews>
  <sheetFormatPr defaultColWidth="9.140625" defaultRowHeight="15"/>
  <cols>
    <col min="1" max="1" width="2.140625" style="0" customWidth="1"/>
    <col min="3" max="4" width="23.57421875" style="0" customWidth="1"/>
    <col min="5" max="5" width="5.7109375" style="0" customWidth="1"/>
    <col min="6" max="10" width="6.421875" style="0" customWidth="1"/>
    <col min="11" max="14" width="3.57421875" style="0" customWidth="1"/>
    <col min="15" max="15" width="2.140625" style="0" customWidth="1"/>
  </cols>
  <sheetData>
    <row r="1" spans="1:15" ht="15.75">
      <c r="A1" s="41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.75">
      <c r="A2" s="46"/>
      <c r="B2" s="36"/>
      <c r="C2" s="47" t="s">
        <v>135</v>
      </c>
      <c r="D2" s="48"/>
      <c r="E2" s="48"/>
      <c r="F2" s="36"/>
      <c r="G2" s="49" t="s">
        <v>136</v>
      </c>
      <c r="H2" s="50"/>
      <c r="I2" s="118" t="s">
        <v>178</v>
      </c>
      <c r="J2" s="119"/>
      <c r="K2" s="119"/>
      <c r="L2" s="119"/>
      <c r="M2" s="119"/>
      <c r="N2" s="120"/>
      <c r="O2" s="51"/>
    </row>
    <row r="3" spans="1:15" ht="20.25">
      <c r="A3" s="46"/>
      <c r="B3" s="52"/>
      <c r="C3" s="53" t="s">
        <v>137</v>
      </c>
      <c r="D3" s="48"/>
      <c r="E3" s="48"/>
      <c r="F3" s="36"/>
      <c r="G3" s="49" t="s">
        <v>138</v>
      </c>
      <c r="H3" s="50"/>
      <c r="I3" s="118" t="s">
        <v>14</v>
      </c>
      <c r="J3" s="119"/>
      <c r="K3" s="119"/>
      <c r="L3" s="119"/>
      <c r="M3" s="119"/>
      <c r="N3" s="120"/>
      <c r="O3" s="51"/>
    </row>
    <row r="4" spans="1:15" ht="15">
      <c r="A4" s="46"/>
      <c r="B4" s="48"/>
      <c r="C4" s="54" t="s">
        <v>139</v>
      </c>
      <c r="D4" s="48"/>
      <c r="E4" s="48"/>
      <c r="F4" s="48"/>
      <c r="G4" s="49" t="s">
        <v>140</v>
      </c>
      <c r="H4" s="55"/>
      <c r="I4" s="118" t="s">
        <v>240</v>
      </c>
      <c r="J4" s="118"/>
      <c r="K4" s="118"/>
      <c r="L4" s="118"/>
      <c r="M4" s="118"/>
      <c r="N4" s="121"/>
      <c r="O4" s="51"/>
    </row>
    <row r="5" spans="1:15" ht="15.75">
      <c r="A5" s="46"/>
      <c r="B5" s="48"/>
      <c r="C5" s="48"/>
      <c r="D5" s="48"/>
      <c r="E5" s="48"/>
      <c r="F5" s="48"/>
      <c r="G5" s="49" t="s">
        <v>141</v>
      </c>
      <c r="H5" s="50"/>
      <c r="I5" s="122">
        <v>41951</v>
      </c>
      <c r="J5" s="123"/>
      <c r="K5" s="123"/>
      <c r="L5" s="56" t="s">
        <v>142</v>
      </c>
      <c r="M5" s="124">
        <v>0.5</v>
      </c>
      <c r="N5" s="121"/>
      <c r="O5" s="51"/>
    </row>
    <row r="6" spans="1:15" ht="15">
      <c r="A6" s="46"/>
      <c r="B6" s="36"/>
      <c r="C6" s="57" t="s">
        <v>143</v>
      </c>
      <c r="D6" s="48"/>
      <c r="E6" s="48"/>
      <c r="F6" s="48"/>
      <c r="G6" s="57" t="s">
        <v>143</v>
      </c>
      <c r="H6" s="48"/>
      <c r="I6" s="48"/>
      <c r="J6" s="48"/>
      <c r="K6" s="48"/>
      <c r="L6" s="48"/>
      <c r="M6" s="48"/>
      <c r="N6" s="48"/>
      <c r="O6" s="58"/>
    </row>
    <row r="7" spans="1:15" ht="15.75">
      <c r="A7" s="51"/>
      <c r="B7" s="59" t="s">
        <v>144</v>
      </c>
      <c r="C7" s="125" t="s">
        <v>47</v>
      </c>
      <c r="D7" s="126"/>
      <c r="E7" s="60"/>
      <c r="F7" s="61" t="s">
        <v>145</v>
      </c>
      <c r="G7" s="125" t="s">
        <v>235</v>
      </c>
      <c r="H7" s="127"/>
      <c r="I7" s="127"/>
      <c r="J7" s="127"/>
      <c r="K7" s="127"/>
      <c r="L7" s="127"/>
      <c r="M7" s="127"/>
      <c r="N7" s="128"/>
      <c r="O7" s="51"/>
    </row>
    <row r="8" spans="1:15" ht="15">
      <c r="A8" s="51"/>
      <c r="B8" s="62" t="s">
        <v>146</v>
      </c>
      <c r="C8" s="129" t="s">
        <v>236</v>
      </c>
      <c r="D8" s="130"/>
      <c r="E8" s="63"/>
      <c r="F8" s="64" t="s">
        <v>148</v>
      </c>
      <c r="G8" s="129" t="s">
        <v>238</v>
      </c>
      <c r="H8" s="119"/>
      <c r="I8" s="119"/>
      <c r="J8" s="119"/>
      <c r="K8" s="119"/>
      <c r="L8" s="119"/>
      <c r="M8" s="119"/>
      <c r="N8" s="120"/>
      <c r="O8" s="51"/>
    </row>
    <row r="9" spans="1:15" ht="15">
      <c r="A9" s="51"/>
      <c r="B9" s="65" t="s">
        <v>150</v>
      </c>
      <c r="C9" s="129" t="s">
        <v>237</v>
      </c>
      <c r="D9" s="130"/>
      <c r="E9" s="63"/>
      <c r="F9" s="66" t="s">
        <v>152</v>
      </c>
      <c r="G9" s="129" t="s">
        <v>239</v>
      </c>
      <c r="H9" s="119"/>
      <c r="I9" s="119"/>
      <c r="J9" s="119"/>
      <c r="K9" s="119"/>
      <c r="L9" s="119"/>
      <c r="M9" s="119"/>
      <c r="N9" s="120"/>
      <c r="O9" s="51"/>
    </row>
    <row r="10" spans="1:15" ht="15">
      <c r="A10" s="46"/>
      <c r="B10" s="67" t="s">
        <v>154</v>
      </c>
      <c r="C10" s="68"/>
      <c r="D10" s="69"/>
      <c r="E10" s="70"/>
      <c r="F10" s="67" t="s">
        <v>154</v>
      </c>
      <c r="G10" s="71"/>
      <c r="H10" s="71"/>
      <c r="I10" s="71"/>
      <c r="J10" s="71"/>
      <c r="K10" s="71"/>
      <c r="L10" s="71"/>
      <c r="M10" s="71"/>
      <c r="N10" s="71"/>
      <c r="O10" s="58"/>
    </row>
    <row r="11" spans="1:15" ht="15">
      <c r="A11" s="51"/>
      <c r="B11" s="62"/>
      <c r="C11" s="129" t="s">
        <v>236</v>
      </c>
      <c r="D11" s="130"/>
      <c r="E11" s="63"/>
      <c r="F11" s="64"/>
      <c r="G11" s="129" t="s">
        <v>238</v>
      </c>
      <c r="H11" s="119"/>
      <c r="I11" s="119"/>
      <c r="J11" s="119"/>
      <c r="K11" s="119"/>
      <c r="L11" s="119"/>
      <c r="M11" s="119"/>
      <c r="N11" s="120"/>
      <c r="O11" s="51"/>
    </row>
    <row r="12" spans="1:15" ht="15">
      <c r="A12" s="51"/>
      <c r="B12" s="72"/>
      <c r="C12" s="129" t="s">
        <v>237</v>
      </c>
      <c r="D12" s="130"/>
      <c r="E12" s="63"/>
      <c r="F12" s="73"/>
      <c r="G12" s="129" t="s">
        <v>239</v>
      </c>
      <c r="H12" s="119"/>
      <c r="I12" s="119"/>
      <c r="J12" s="119"/>
      <c r="K12" s="119"/>
      <c r="L12" s="119"/>
      <c r="M12" s="119"/>
      <c r="N12" s="120"/>
      <c r="O12" s="51"/>
    </row>
    <row r="13" spans="1:15" ht="15.75">
      <c r="A13" s="46"/>
      <c r="B13" s="48"/>
      <c r="C13" s="48"/>
      <c r="D13" s="48"/>
      <c r="E13" s="48"/>
      <c r="F13" s="74" t="s">
        <v>157</v>
      </c>
      <c r="G13" s="57"/>
      <c r="H13" s="57"/>
      <c r="I13" s="57"/>
      <c r="J13" s="48"/>
      <c r="K13" s="48"/>
      <c r="L13" s="48"/>
      <c r="M13" s="75"/>
      <c r="N13" s="36"/>
      <c r="O13" s="58"/>
    </row>
    <row r="14" spans="1:15" ht="15">
      <c r="A14" s="46"/>
      <c r="B14" s="76" t="s">
        <v>158</v>
      </c>
      <c r="C14" s="48"/>
      <c r="D14" s="48"/>
      <c r="E14" s="48"/>
      <c r="F14" s="77" t="s">
        <v>159</v>
      </c>
      <c r="G14" s="77" t="s">
        <v>160</v>
      </c>
      <c r="H14" s="77" t="s">
        <v>161</v>
      </c>
      <c r="I14" s="77" t="s">
        <v>162</v>
      </c>
      <c r="J14" s="77" t="s">
        <v>163</v>
      </c>
      <c r="K14" s="131" t="s">
        <v>164</v>
      </c>
      <c r="L14" s="132"/>
      <c r="M14" s="78" t="s">
        <v>165</v>
      </c>
      <c r="N14" s="79" t="s">
        <v>166</v>
      </c>
      <c r="O14" s="51"/>
    </row>
    <row r="15" spans="1:15" ht="15">
      <c r="A15" s="51"/>
      <c r="B15" s="80" t="s">
        <v>167</v>
      </c>
      <c r="C15" s="81" t="str">
        <f>IF(C8&gt;"",C8&amp;" - "&amp;G8,"")</f>
        <v>Niukkanen Pentti - Kerttula Yrjö</v>
      </c>
      <c r="D15" s="82"/>
      <c r="E15" s="83"/>
      <c r="F15" s="84">
        <v>-8</v>
      </c>
      <c r="G15" s="84">
        <v>4</v>
      </c>
      <c r="H15" s="84">
        <v>5</v>
      </c>
      <c r="I15" s="84">
        <v>11</v>
      </c>
      <c r="J15" s="84"/>
      <c r="K15" s="85">
        <f>IF(ISBLANK(F15),"",COUNTIF(F15:J15,"&gt;=0"))</f>
        <v>3</v>
      </c>
      <c r="L15" s="86">
        <f>IF(ISBLANK(F15),"",(IF(LEFT(F15,1)="-",1,0)+IF(LEFT(G15,1)="-",1,0)+IF(LEFT(H15,1)="-",1,0)+IF(LEFT(I15,1)="-",1,0)+IF(LEFT(J15,1)="-",1,0)))</f>
        <v>1</v>
      </c>
      <c r="M15" s="87">
        <f aca="true" t="shared" si="0" ref="M15:N19">IF(K15=3,1,"")</f>
        <v>1</v>
      </c>
      <c r="N15" s="88">
        <f t="shared" si="0"/>
      </c>
      <c r="O15" s="51"/>
    </row>
    <row r="16" spans="1:15" ht="15">
      <c r="A16" s="51"/>
      <c r="B16" s="80" t="s">
        <v>168</v>
      </c>
      <c r="C16" s="82" t="str">
        <f>IF(C9&gt;"",C9&amp;" - "&amp;G9,"")</f>
        <v>Väisänen Veikko - Söderström Ingvar</v>
      </c>
      <c r="D16" s="81"/>
      <c r="E16" s="83"/>
      <c r="F16" s="89">
        <v>4</v>
      </c>
      <c r="G16" s="84">
        <v>9</v>
      </c>
      <c r="H16" s="84">
        <v>6</v>
      </c>
      <c r="I16" s="84"/>
      <c r="J16" s="84"/>
      <c r="K16" s="85">
        <f>IF(ISBLANK(F16),"",COUNTIF(F16:J16,"&gt;=0"))</f>
        <v>3</v>
      </c>
      <c r="L16" s="86">
        <f>IF(ISBLANK(F16),"",(IF(LEFT(F16,1)="-",1,0)+IF(LEFT(G16,1)="-",1,0)+IF(LEFT(H16,1)="-",1,0)+IF(LEFT(I16,1)="-",1,0)+IF(LEFT(J16,1)="-",1,0)))</f>
        <v>0</v>
      </c>
      <c r="M16" s="87">
        <f t="shared" si="0"/>
        <v>1</v>
      </c>
      <c r="N16" s="88">
        <f t="shared" si="0"/>
      </c>
      <c r="O16" s="51"/>
    </row>
    <row r="17" spans="1:15" ht="15">
      <c r="A17" s="51"/>
      <c r="B17" s="90" t="s">
        <v>169</v>
      </c>
      <c r="C17" s="91" t="str">
        <f>IF(C11&gt;"",C11&amp;" / "&amp;C12,"")</f>
        <v>Niukkanen Pentti / Väisänen Veikko</v>
      </c>
      <c r="D17" s="92" t="str">
        <f>IF(G11&gt;"",G11&amp;" / "&amp;G12,"")</f>
        <v>Kerttula Yrjö / Söderström Ingvar</v>
      </c>
      <c r="E17" s="93"/>
      <c r="F17" s="94">
        <v>7</v>
      </c>
      <c r="G17" s="95">
        <v>9</v>
      </c>
      <c r="H17" s="96">
        <v>4</v>
      </c>
      <c r="I17" s="96"/>
      <c r="J17" s="96"/>
      <c r="K17" s="85">
        <f>IF(ISBLANK(F17),"",COUNTIF(F17:J17,"&gt;=0"))</f>
        <v>3</v>
      </c>
      <c r="L17" s="86">
        <f>IF(ISBLANK(F17),"",(IF(LEFT(F17,1)="-",1,0)+IF(LEFT(G17,1)="-",1,0)+IF(LEFT(H17,1)="-",1,0)+IF(LEFT(I17,1)="-",1,0)+IF(LEFT(J17,1)="-",1,0)))</f>
        <v>0</v>
      </c>
      <c r="M17" s="87">
        <f t="shared" si="0"/>
        <v>1</v>
      </c>
      <c r="N17" s="88">
        <f t="shared" si="0"/>
      </c>
      <c r="O17" s="51"/>
    </row>
    <row r="18" spans="1:15" ht="15">
      <c r="A18" s="51"/>
      <c r="B18" s="80" t="s">
        <v>170</v>
      </c>
      <c r="C18" s="82" t="str">
        <f>IF(C8&gt;"",C8&amp;" - "&amp;G9,"")</f>
        <v>Niukkanen Pentti - Söderström Ingvar</v>
      </c>
      <c r="D18" s="81"/>
      <c r="E18" s="83"/>
      <c r="F18" s="97"/>
      <c r="G18" s="84"/>
      <c r="H18" s="84"/>
      <c r="I18" s="84"/>
      <c r="J18" s="98"/>
      <c r="K18" s="85">
        <f>IF(ISBLANK(F18),"",COUNTIF(F18:J18,"&gt;=0"))</f>
      </c>
      <c r="L18" s="86">
        <f>IF(ISBLANK(F18),"",(IF(LEFT(F18,1)="-",1,0)+IF(LEFT(G18,1)="-",1,0)+IF(LEFT(H18,1)="-",1,0)+IF(LEFT(I18,1)="-",1,0)+IF(LEFT(J18,1)="-",1,0)))</f>
      </c>
      <c r="M18" s="87">
        <f t="shared" si="0"/>
      </c>
      <c r="N18" s="88">
        <f t="shared" si="0"/>
      </c>
      <c r="O18" s="51"/>
    </row>
    <row r="19" spans="1:15" ht="15.75" thickBot="1">
      <c r="A19" s="51"/>
      <c r="B19" s="80" t="s">
        <v>171</v>
      </c>
      <c r="C19" s="82" t="str">
        <f>IF(C9&gt;"",C9&amp;" - "&amp;G8,"")</f>
        <v>Väisänen Veikko - Kerttula Yrjö</v>
      </c>
      <c r="D19" s="81"/>
      <c r="E19" s="83"/>
      <c r="F19" s="98"/>
      <c r="G19" s="84"/>
      <c r="H19" s="98"/>
      <c r="I19" s="84"/>
      <c r="J19" s="84"/>
      <c r="K19" s="85">
        <f>IF(ISBLANK(F19),"",COUNTIF(F19:J19,"&gt;=0"))</f>
      </c>
      <c r="L19" s="99">
        <f>IF(ISBLANK(F19),"",(IF(LEFT(F19,1)="-",1,0)+IF(LEFT(G19,1)="-",1,0)+IF(LEFT(H19,1)="-",1,0)+IF(LEFT(I19,1)="-",1,0)+IF(LEFT(J19,1)="-",1,0)))</f>
      </c>
      <c r="M19" s="109">
        <f t="shared" si="0"/>
      </c>
      <c r="N19" s="110">
        <f t="shared" si="0"/>
      </c>
      <c r="O19" s="51"/>
    </row>
    <row r="20" spans="1:15" ht="16.5" thickBot="1">
      <c r="A20" s="46"/>
      <c r="B20" s="48"/>
      <c r="C20" s="48"/>
      <c r="D20" s="48"/>
      <c r="E20" s="48"/>
      <c r="F20" s="48"/>
      <c r="G20" s="48"/>
      <c r="H20" s="48"/>
      <c r="I20" s="100" t="s">
        <v>172</v>
      </c>
      <c r="J20" s="101"/>
      <c r="K20" s="102">
        <f>IF(ISBLANK(D15),"",SUM(K15:K19))</f>
      </c>
      <c r="L20" s="108">
        <f>IF(ISBLANK(E15),"",SUM(L15:L19))</f>
      </c>
      <c r="M20" s="111">
        <f>IF(ISBLANK(F15),"",SUM(M15:M19))</f>
        <v>3</v>
      </c>
      <c r="N20" s="112">
        <f>IF(ISBLANK(F15),"",SUM(N15:N19))</f>
        <v>0</v>
      </c>
      <c r="O20" s="58"/>
    </row>
    <row r="21" spans="1:15" ht="15">
      <c r="A21" s="46"/>
      <c r="B21" s="47" t="s">
        <v>173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8"/>
    </row>
    <row r="22" spans="1:15" ht="15">
      <c r="A22" s="46"/>
      <c r="B22" s="103" t="s">
        <v>174</v>
      </c>
      <c r="C22" s="103"/>
      <c r="D22" s="103" t="s">
        <v>175</v>
      </c>
      <c r="E22" s="104"/>
      <c r="F22" s="103"/>
      <c r="G22" s="103" t="s">
        <v>176</v>
      </c>
      <c r="H22" s="104"/>
      <c r="I22" s="103"/>
      <c r="J22" s="32" t="s">
        <v>177</v>
      </c>
      <c r="K22" s="36"/>
      <c r="L22" s="48"/>
      <c r="M22" s="48"/>
      <c r="N22" s="48"/>
      <c r="O22" s="58"/>
    </row>
    <row r="23" spans="1:15" ht="18.75" thickBot="1">
      <c r="A23" s="46"/>
      <c r="B23" s="48"/>
      <c r="C23" s="48"/>
      <c r="D23" s="48"/>
      <c r="E23" s="48"/>
      <c r="F23" s="48"/>
      <c r="G23" s="48"/>
      <c r="H23" s="48"/>
      <c r="I23" s="48"/>
      <c r="J23" s="133" t="str">
        <f>IF(M20=3,C7,IF(N20=3,G7,""))</f>
        <v>ToTe 1</v>
      </c>
      <c r="K23" s="134"/>
      <c r="L23" s="134"/>
      <c r="M23" s="134"/>
      <c r="N23" s="135"/>
      <c r="O23" s="58"/>
    </row>
    <row r="24" spans="1:15" ht="18.75" thickTop="1">
      <c r="A24" s="105"/>
      <c r="B24" s="106"/>
      <c r="C24" s="106"/>
      <c r="D24" s="106"/>
      <c r="E24" s="106"/>
      <c r="F24" s="106"/>
      <c r="G24" s="106"/>
      <c r="H24" s="106"/>
      <c r="I24" s="106"/>
      <c r="J24" s="113"/>
      <c r="K24" s="113"/>
      <c r="L24" s="113"/>
      <c r="M24" s="113"/>
      <c r="N24" s="113"/>
      <c r="O24" s="107"/>
    </row>
    <row r="26" spans="1:15" ht="15.75">
      <c r="A26" s="41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5" ht="15.75">
      <c r="A27" s="46"/>
      <c r="B27" s="36"/>
      <c r="C27" s="47" t="s">
        <v>135</v>
      </c>
      <c r="D27" s="48"/>
      <c r="E27" s="48"/>
      <c r="F27" s="36"/>
      <c r="G27" s="49" t="s">
        <v>136</v>
      </c>
      <c r="H27" s="50"/>
      <c r="I27" s="118" t="s">
        <v>178</v>
      </c>
      <c r="J27" s="119"/>
      <c r="K27" s="119"/>
      <c r="L27" s="119"/>
      <c r="M27" s="119"/>
      <c r="N27" s="120"/>
      <c r="O27" s="51"/>
    </row>
    <row r="28" spans="1:15" ht="20.25">
      <c r="A28" s="46"/>
      <c r="B28" s="52"/>
      <c r="C28" s="53" t="s">
        <v>137</v>
      </c>
      <c r="D28" s="48"/>
      <c r="E28" s="48"/>
      <c r="F28" s="36"/>
      <c r="G28" s="49" t="s">
        <v>138</v>
      </c>
      <c r="H28" s="50"/>
      <c r="I28" s="118" t="s">
        <v>14</v>
      </c>
      <c r="J28" s="119"/>
      <c r="K28" s="119"/>
      <c r="L28" s="119"/>
      <c r="M28" s="119"/>
      <c r="N28" s="120"/>
      <c r="O28" s="51"/>
    </row>
    <row r="29" spans="1:15" ht="15">
      <c r="A29" s="46"/>
      <c r="B29" s="48"/>
      <c r="C29" s="54" t="s">
        <v>139</v>
      </c>
      <c r="D29" s="48"/>
      <c r="E29" s="48"/>
      <c r="F29" s="48"/>
      <c r="G29" s="49" t="s">
        <v>140</v>
      </c>
      <c r="H29" s="55"/>
      <c r="I29" s="118" t="s">
        <v>246</v>
      </c>
      <c r="J29" s="118"/>
      <c r="K29" s="118"/>
      <c r="L29" s="118"/>
      <c r="M29" s="118"/>
      <c r="N29" s="121"/>
      <c r="O29" s="51"/>
    </row>
    <row r="30" spans="1:15" ht="15.75">
      <c r="A30" s="46"/>
      <c r="B30" s="48"/>
      <c r="C30" s="48"/>
      <c r="D30" s="48"/>
      <c r="E30" s="48"/>
      <c r="F30" s="48"/>
      <c r="G30" s="49" t="s">
        <v>141</v>
      </c>
      <c r="H30" s="50"/>
      <c r="I30" s="122">
        <v>41951</v>
      </c>
      <c r="J30" s="123"/>
      <c r="K30" s="123"/>
      <c r="L30" s="56" t="s">
        <v>142</v>
      </c>
      <c r="M30" s="124">
        <v>0.5</v>
      </c>
      <c r="N30" s="121"/>
      <c r="O30" s="51"/>
    </row>
    <row r="31" spans="1:15" ht="15">
      <c r="A31" s="46"/>
      <c r="B31" s="36"/>
      <c r="C31" s="57" t="s">
        <v>143</v>
      </c>
      <c r="D31" s="48"/>
      <c r="E31" s="48"/>
      <c r="F31" s="48"/>
      <c r="G31" s="57" t="s">
        <v>143</v>
      </c>
      <c r="H31" s="48"/>
      <c r="I31" s="48"/>
      <c r="J31" s="48"/>
      <c r="K31" s="48"/>
      <c r="L31" s="48"/>
      <c r="M31" s="48"/>
      <c r="N31" s="48"/>
      <c r="O31" s="58"/>
    </row>
    <row r="32" spans="1:15" ht="15.75">
      <c r="A32" s="51"/>
      <c r="B32" s="59" t="s">
        <v>144</v>
      </c>
      <c r="C32" s="125" t="s">
        <v>180</v>
      </c>
      <c r="D32" s="126"/>
      <c r="E32" s="60"/>
      <c r="F32" s="61" t="s">
        <v>145</v>
      </c>
      <c r="G32" s="125" t="s">
        <v>48</v>
      </c>
      <c r="H32" s="127"/>
      <c r="I32" s="127"/>
      <c r="J32" s="127"/>
      <c r="K32" s="127"/>
      <c r="L32" s="127"/>
      <c r="M32" s="127"/>
      <c r="N32" s="128"/>
      <c r="O32" s="51"/>
    </row>
    <row r="33" spans="1:15" ht="15">
      <c r="A33" s="51"/>
      <c r="B33" s="62" t="s">
        <v>146</v>
      </c>
      <c r="C33" s="129" t="s">
        <v>231</v>
      </c>
      <c r="D33" s="130"/>
      <c r="E33" s="63"/>
      <c r="F33" s="64" t="s">
        <v>148</v>
      </c>
      <c r="G33" s="129" t="s">
        <v>243</v>
      </c>
      <c r="H33" s="119"/>
      <c r="I33" s="119"/>
      <c r="J33" s="119"/>
      <c r="K33" s="119"/>
      <c r="L33" s="119"/>
      <c r="M33" s="119"/>
      <c r="N33" s="120"/>
      <c r="O33" s="51"/>
    </row>
    <row r="34" spans="1:15" ht="15">
      <c r="A34" s="51"/>
      <c r="B34" s="65" t="s">
        <v>150</v>
      </c>
      <c r="C34" s="129" t="s">
        <v>242</v>
      </c>
      <c r="D34" s="130"/>
      <c r="E34" s="63"/>
      <c r="F34" s="66" t="s">
        <v>152</v>
      </c>
      <c r="G34" s="129" t="s">
        <v>244</v>
      </c>
      <c r="H34" s="119"/>
      <c r="I34" s="119"/>
      <c r="J34" s="119"/>
      <c r="K34" s="119"/>
      <c r="L34" s="119"/>
      <c r="M34" s="119"/>
      <c r="N34" s="120"/>
      <c r="O34" s="51"/>
    </row>
    <row r="35" spans="1:15" ht="15">
      <c r="A35" s="46"/>
      <c r="B35" s="67" t="s">
        <v>154</v>
      </c>
      <c r="C35" s="68"/>
      <c r="D35" s="69"/>
      <c r="E35" s="70"/>
      <c r="F35" s="67" t="s">
        <v>154</v>
      </c>
      <c r="G35" s="71"/>
      <c r="H35" s="71"/>
      <c r="I35" s="71"/>
      <c r="J35" s="71"/>
      <c r="K35" s="71"/>
      <c r="L35" s="71"/>
      <c r="M35" s="71"/>
      <c r="N35" s="71"/>
      <c r="O35" s="58"/>
    </row>
    <row r="36" spans="1:15" ht="15">
      <c r="A36" s="51"/>
      <c r="B36" s="62"/>
      <c r="C36" s="129" t="s">
        <v>231</v>
      </c>
      <c r="D36" s="130"/>
      <c r="E36" s="63"/>
      <c r="F36" s="64"/>
      <c r="G36" s="129" t="s">
        <v>243</v>
      </c>
      <c r="H36" s="119"/>
      <c r="I36" s="119"/>
      <c r="J36" s="119"/>
      <c r="K36" s="119"/>
      <c r="L36" s="119"/>
      <c r="M36" s="119"/>
      <c r="N36" s="120"/>
      <c r="O36" s="51"/>
    </row>
    <row r="37" spans="1:15" ht="15">
      <c r="A37" s="51"/>
      <c r="B37" s="72"/>
      <c r="C37" s="129" t="s">
        <v>242</v>
      </c>
      <c r="D37" s="130"/>
      <c r="E37" s="63"/>
      <c r="F37" s="73"/>
      <c r="G37" s="129" t="s">
        <v>244</v>
      </c>
      <c r="H37" s="119"/>
      <c r="I37" s="119"/>
      <c r="J37" s="119"/>
      <c r="K37" s="119"/>
      <c r="L37" s="119"/>
      <c r="M37" s="119"/>
      <c r="N37" s="120"/>
      <c r="O37" s="51"/>
    </row>
    <row r="38" spans="1:15" ht="15.75">
      <c r="A38" s="46"/>
      <c r="B38" s="48"/>
      <c r="C38" s="48"/>
      <c r="D38" s="48"/>
      <c r="E38" s="48"/>
      <c r="F38" s="74" t="s">
        <v>157</v>
      </c>
      <c r="G38" s="57"/>
      <c r="H38" s="57"/>
      <c r="I38" s="57"/>
      <c r="J38" s="48"/>
      <c r="K38" s="48"/>
      <c r="L38" s="48"/>
      <c r="M38" s="75"/>
      <c r="N38" s="36"/>
      <c r="O38" s="58"/>
    </row>
    <row r="39" spans="1:15" ht="15">
      <c r="A39" s="46"/>
      <c r="B39" s="76" t="s">
        <v>158</v>
      </c>
      <c r="C39" s="48"/>
      <c r="D39" s="48"/>
      <c r="E39" s="48"/>
      <c r="F39" s="77" t="s">
        <v>159</v>
      </c>
      <c r="G39" s="77" t="s">
        <v>160</v>
      </c>
      <c r="H39" s="77" t="s">
        <v>161</v>
      </c>
      <c r="I39" s="77" t="s">
        <v>162</v>
      </c>
      <c r="J39" s="77" t="s">
        <v>163</v>
      </c>
      <c r="K39" s="131" t="s">
        <v>164</v>
      </c>
      <c r="L39" s="132"/>
      <c r="M39" s="78" t="s">
        <v>165</v>
      </c>
      <c r="N39" s="79" t="s">
        <v>166</v>
      </c>
      <c r="O39" s="51"/>
    </row>
    <row r="40" spans="1:15" ht="15">
      <c r="A40" s="51"/>
      <c r="B40" s="80" t="s">
        <v>167</v>
      </c>
      <c r="C40" s="81" t="str">
        <f>IF(C33&gt;"",C33&amp;" - "&amp;G33,"")</f>
        <v>Merimaa Kai - Halttunen Kari</v>
      </c>
      <c r="D40" s="82"/>
      <c r="E40" s="83"/>
      <c r="F40" s="84">
        <v>3</v>
      </c>
      <c r="G40" s="84">
        <v>7</v>
      </c>
      <c r="H40" s="84">
        <v>8</v>
      </c>
      <c r="I40" s="84"/>
      <c r="J40" s="84"/>
      <c r="K40" s="85">
        <f>IF(ISBLANK(F40),"",COUNTIF(F40:J40,"&gt;=0"))</f>
        <v>3</v>
      </c>
      <c r="L40" s="86">
        <f>IF(ISBLANK(F40),"",(IF(LEFT(F40,1)="-",1,0)+IF(LEFT(G40,1)="-",1,0)+IF(LEFT(H40,1)="-",1,0)+IF(LEFT(I40,1)="-",1,0)+IF(LEFT(J40,1)="-",1,0)))</f>
        <v>0</v>
      </c>
      <c r="M40" s="87">
        <f aca="true" t="shared" si="1" ref="M40:N44">IF(K40=3,1,"")</f>
        <v>1</v>
      </c>
      <c r="N40" s="88">
        <f t="shared" si="1"/>
      </c>
      <c r="O40" s="51"/>
    </row>
    <row r="41" spans="1:15" ht="15">
      <c r="A41" s="51"/>
      <c r="B41" s="80" t="s">
        <v>168</v>
      </c>
      <c r="C41" s="82" t="str">
        <f>IF(C34&gt;"",C34&amp;" - "&amp;G34,"")</f>
        <v>Huotari Yrjö - Kalenius Markku</v>
      </c>
      <c r="D41" s="81"/>
      <c r="E41" s="83"/>
      <c r="F41" s="89">
        <v>-7</v>
      </c>
      <c r="G41" s="84">
        <v>-8</v>
      </c>
      <c r="H41" s="84">
        <v>7</v>
      </c>
      <c r="I41" s="84">
        <v>-9</v>
      </c>
      <c r="J41" s="84"/>
      <c r="K41" s="85">
        <f>IF(ISBLANK(F41),"",COUNTIF(F41:J41,"&gt;=0"))</f>
        <v>1</v>
      </c>
      <c r="L41" s="86">
        <f>IF(ISBLANK(F41),"",(IF(LEFT(F41,1)="-",1,0)+IF(LEFT(G41,1)="-",1,0)+IF(LEFT(H41,1)="-",1,0)+IF(LEFT(I41,1)="-",1,0)+IF(LEFT(J41,1)="-",1,0)))</f>
        <v>3</v>
      </c>
      <c r="M41" s="87">
        <f t="shared" si="1"/>
      </c>
      <c r="N41" s="88">
        <f t="shared" si="1"/>
        <v>1</v>
      </c>
      <c r="O41" s="51"/>
    </row>
    <row r="42" spans="1:15" ht="15">
      <c r="A42" s="51"/>
      <c r="B42" s="90" t="s">
        <v>169</v>
      </c>
      <c r="C42" s="91" t="str">
        <f>IF(C36&gt;"",C36&amp;" / "&amp;C37,"")</f>
        <v>Merimaa Kai / Huotari Yrjö</v>
      </c>
      <c r="D42" s="92" t="str">
        <f>IF(G36&gt;"",G36&amp;" / "&amp;G37,"")</f>
        <v>Halttunen Kari / Kalenius Markku</v>
      </c>
      <c r="E42" s="93"/>
      <c r="F42" s="94">
        <v>3</v>
      </c>
      <c r="G42" s="95">
        <v>9</v>
      </c>
      <c r="H42" s="96">
        <v>10</v>
      </c>
      <c r="I42" s="96"/>
      <c r="J42" s="96"/>
      <c r="K42" s="85">
        <f>IF(ISBLANK(F42),"",COUNTIF(F42:J42,"&gt;=0"))</f>
        <v>3</v>
      </c>
      <c r="L42" s="86">
        <f>IF(ISBLANK(F42),"",(IF(LEFT(F42,1)="-",1,0)+IF(LEFT(G42,1)="-",1,0)+IF(LEFT(H42,1)="-",1,0)+IF(LEFT(I42,1)="-",1,0)+IF(LEFT(J42,1)="-",1,0)))</f>
        <v>0</v>
      </c>
      <c r="M42" s="87">
        <f t="shared" si="1"/>
        <v>1</v>
      </c>
      <c r="N42" s="88">
        <f t="shared" si="1"/>
      </c>
      <c r="O42" s="51"/>
    </row>
    <row r="43" spans="1:15" ht="15">
      <c r="A43" s="51"/>
      <c r="B43" s="80" t="s">
        <v>170</v>
      </c>
      <c r="C43" s="82" t="str">
        <f>IF(C33&gt;"",C33&amp;" - "&amp;G34,"")</f>
        <v>Merimaa Kai - Kalenius Markku</v>
      </c>
      <c r="D43" s="81"/>
      <c r="E43" s="83"/>
      <c r="F43" s="97">
        <v>6</v>
      </c>
      <c r="G43" s="84">
        <v>9</v>
      </c>
      <c r="H43" s="84">
        <v>6</v>
      </c>
      <c r="I43" s="84"/>
      <c r="J43" s="98"/>
      <c r="K43" s="85">
        <f>IF(ISBLANK(F43),"",COUNTIF(F43:J43,"&gt;=0"))</f>
        <v>3</v>
      </c>
      <c r="L43" s="86">
        <f>IF(ISBLANK(F43),"",(IF(LEFT(F43,1)="-",1,0)+IF(LEFT(G43,1)="-",1,0)+IF(LEFT(H43,1)="-",1,0)+IF(LEFT(I43,1)="-",1,0)+IF(LEFT(J43,1)="-",1,0)))</f>
        <v>0</v>
      </c>
      <c r="M43" s="87">
        <f t="shared" si="1"/>
        <v>1</v>
      </c>
      <c r="N43" s="88">
        <f t="shared" si="1"/>
      </c>
      <c r="O43" s="51"/>
    </row>
    <row r="44" spans="1:15" ht="15.75" thickBot="1">
      <c r="A44" s="51"/>
      <c r="B44" s="80" t="s">
        <v>171</v>
      </c>
      <c r="C44" s="82" t="str">
        <f>IF(C34&gt;"",C34&amp;" - "&amp;G33,"")</f>
        <v>Huotari Yrjö - Halttunen Kari</v>
      </c>
      <c r="D44" s="81"/>
      <c r="E44" s="83"/>
      <c r="F44" s="98"/>
      <c r="G44" s="84"/>
      <c r="H44" s="98"/>
      <c r="I44" s="84"/>
      <c r="J44" s="84"/>
      <c r="K44" s="85">
        <f>IF(ISBLANK(F44),"",COUNTIF(F44:J44,"&gt;=0"))</f>
      </c>
      <c r="L44" s="99">
        <f>IF(ISBLANK(F44),"",(IF(LEFT(F44,1)="-",1,0)+IF(LEFT(G44,1)="-",1,0)+IF(LEFT(H44,1)="-",1,0)+IF(LEFT(I44,1)="-",1,0)+IF(LEFT(J44,1)="-",1,0)))</f>
      </c>
      <c r="M44" s="109">
        <f t="shared" si="1"/>
      </c>
      <c r="N44" s="110">
        <f t="shared" si="1"/>
      </c>
      <c r="O44" s="51"/>
    </row>
    <row r="45" spans="1:15" ht="16.5" thickBot="1">
      <c r="A45" s="46"/>
      <c r="B45" s="48"/>
      <c r="C45" s="48"/>
      <c r="D45" s="48"/>
      <c r="E45" s="48"/>
      <c r="F45" s="48"/>
      <c r="G45" s="48"/>
      <c r="H45" s="48"/>
      <c r="I45" s="100" t="s">
        <v>172</v>
      </c>
      <c r="J45" s="101"/>
      <c r="K45" s="102">
        <f>IF(ISBLANK(D40),"",SUM(K40:K44))</f>
      </c>
      <c r="L45" s="108">
        <f>IF(ISBLANK(E40),"",SUM(L40:L44))</f>
      </c>
      <c r="M45" s="111">
        <f>IF(ISBLANK(F40),"",SUM(M40:M44))</f>
        <v>3</v>
      </c>
      <c r="N45" s="112">
        <f>IF(ISBLANK(F40),"",SUM(N40:N44))</f>
        <v>1</v>
      </c>
      <c r="O45" s="58"/>
    </row>
    <row r="46" spans="1:15" ht="15">
      <c r="A46" s="46"/>
      <c r="B46" s="47" t="s">
        <v>173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58"/>
    </row>
    <row r="47" spans="1:15" ht="15">
      <c r="A47" s="46"/>
      <c r="B47" s="103" t="s">
        <v>174</v>
      </c>
      <c r="C47" s="103"/>
      <c r="D47" s="103" t="s">
        <v>175</v>
      </c>
      <c r="E47" s="104"/>
      <c r="F47" s="103"/>
      <c r="G47" s="103" t="s">
        <v>176</v>
      </c>
      <c r="H47" s="104"/>
      <c r="I47" s="103"/>
      <c r="J47" s="32" t="s">
        <v>177</v>
      </c>
      <c r="K47" s="36"/>
      <c r="L47" s="48"/>
      <c r="M47" s="48"/>
      <c r="N47" s="48"/>
      <c r="O47" s="58"/>
    </row>
    <row r="48" spans="1:15" ht="18.75" thickBot="1">
      <c r="A48" s="46"/>
      <c r="B48" s="48"/>
      <c r="C48" s="48"/>
      <c r="D48" s="48"/>
      <c r="E48" s="48"/>
      <c r="F48" s="48"/>
      <c r="G48" s="48"/>
      <c r="H48" s="48"/>
      <c r="I48" s="48"/>
      <c r="J48" s="133" t="str">
        <f>IF(M45=3,C32,IF(N45=3,G32,""))</f>
        <v>Wega</v>
      </c>
      <c r="K48" s="134"/>
      <c r="L48" s="134"/>
      <c r="M48" s="134"/>
      <c r="N48" s="135"/>
      <c r="O48" s="58"/>
    </row>
    <row r="49" spans="1:15" ht="18.75" thickTop="1">
      <c r="A49" s="105"/>
      <c r="B49" s="106"/>
      <c r="C49" s="106"/>
      <c r="D49" s="106"/>
      <c r="E49" s="106"/>
      <c r="F49" s="106"/>
      <c r="G49" s="106"/>
      <c r="H49" s="106"/>
      <c r="I49" s="106"/>
      <c r="J49" s="113"/>
      <c r="K49" s="113"/>
      <c r="L49" s="113"/>
      <c r="M49" s="113"/>
      <c r="N49" s="113"/>
      <c r="O49" s="107"/>
    </row>
    <row r="51" spans="1:15" ht="15.75">
      <c r="A51" s="41"/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</row>
    <row r="52" spans="1:15" ht="15.75">
      <c r="A52" s="46"/>
      <c r="B52" s="36"/>
      <c r="C52" s="47" t="s">
        <v>135</v>
      </c>
      <c r="D52" s="48"/>
      <c r="E52" s="48"/>
      <c r="F52" s="36"/>
      <c r="G52" s="49" t="s">
        <v>136</v>
      </c>
      <c r="H52" s="50"/>
      <c r="I52" s="118" t="s">
        <v>178</v>
      </c>
      <c r="J52" s="119"/>
      <c r="K52" s="119"/>
      <c r="L52" s="119"/>
      <c r="M52" s="119"/>
      <c r="N52" s="120"/>
      <c r="O52" s="51"/>
    </row>
    <row r="53" spans="1:15" ht="20.25">
      <c r="A53" s="46"/>
      <c r="B53" s="52"/>
      <c r="C53" s="53" t="s">
        <v>137</v>
      </c>
      <c r="D53" s="48"/>
      <c r="E53" s="48"/>
      <c r="F53" s="36"/>
      <c r="G53" s="49" t="s">
        <v>138</v>
      </c>
      <c r="H53" s="50"/>
      <c r="I53" s="118" t="s">
        <v>14</v>
      </c>
      <c r="J53" s="119"/>
      <c r="K53" s="119"/>
      <c r="L53" s="119"/>
      <c r="M53" s="119"/>
      <c r="N53" s="120"/>
      <c r="O53" s="51"/>
    </row>
    <row r="54" spans="1:15" ht="15">
      <c r="A54" s="46"/>
      <c r="B54" s="48"/>
      <c r="C54" s="54" t="s">
        <v>139</v>
      </c>
      <c r="D54" s="48"/>
      <c r="E54" s="48"/>
      <c r="F54" s="48"/>
      <c r="G54" s="49" t="s">
        <v>140</v>
      </c>
      <c r="H54" s="55"/>
      <c r="I54" s="118" t="s">
        <v>246</v>
      </c>
      <c r="J54" s="118"/>
      <c r="K54" s="118"/>
      <c r="L54" s="118"/>
      <c r="M54" s="118"/>
      <c r="N54" s="121"/>
      <c r="O54" s="51"/>
    </row>
    <row r="55" spans="1:15" ht="15.75">
      <c r="A55" s="46"/>
      <c r="B55" s="48"/>
      <c r="C55" s="48"/>
      <c r="D55" s="48"/>
      <c r="E55" s="48"/>
      <c r="F55" s="48"/>
      <c r="G55" s="49" t="s">
        <v>141</v>
      </c>
      <c r="H55" s="50"/>
      <c r="I55" s="122">
        <v>41951</v>
      </c>
      <c r="J55" s="123"/>
      <c r="K55" s="123"/>
      <c r="L55" s="56" t="s">
        <v>142</v>
      </c>
      <c r="M55" s="124">
        <v>0.5</v>
      </c>
      <c r="N55" s="121"/>
      <c r="O55" s="51"/>
    </row>
    <row r="56" spans="1:15" ht="15">
      <c r="A56" s="46"/>
      <c r="B56" s="36"/>
      <c r="C56" s="57" t="s">
        <v>143</v>
      </c>
      <c r="D56" s="48"/>
      <c r="E56" s="48"/>
      <c r="F56" s="48"/>
      <c r="G56" s="57" t="s">
        <v>143</v>
      </c>
      <c r="H56" s="48"/>
      <c r="I56" s="48"/>
      <c r="J56" s="48"/>
      <c r="K56" s="48"/>
      <c r="L56" s="48"/>
      <c r="M56" s="48"/>
      <c r="N56" s="48"/>
      <c r="O56" s="58"/>
    </row>
    <row r="57" spans="1:15" ht="15.75">
      <c r="A57" s="51"/>
      <c r="B57" s="59" t="s">
        <v>144</v>
      </c>
      <c r="C57" s="125" t="s">
        <v>47</v>
      </c>
      <c r="D57" s="126"/>
      <c r="E57" s="60"/>
      <c r="F57" s="61" t="s">
        <v>145</v>
      </c>
      <c r="G57" s="125" t="s">
        <v>241</v>
      </c>
      <c r="H57" s="127"/>
      <c r="I57" s="127"/>
      <c r="J57" s="127"/>
      <c r="K57" s="127"/>
      <c r="L57" s="127"/>
      <c r="M57" s="127"/>
      <c r="N57" s="128"/>
      <c r="O57" s="51"/>
    </row>
    <row r="58" spans="1:15" ht="15">
      <c r="A58" s="51"/>
      <c r="B58" s="62" t="s">
        <v>146</v>
      </c>
      <c r="C58" s="129" t="s">
        <v>237</v>
      </c>
      <c r="D58" s="130"/>
      <c r="E58" s="63"/>
      <c r="F58" s="64" t="s">
        <v>148</v>
      </c>
      <c r="G58" s="129" t="s">
        <v>10</v>
      </c>
      <c r="H58" s="119"/>
      <c r="I58" s="119"/>
      <c r="J58" s="119"/>
      <c r="K58" s="119"/>
      <c r="L58" s="119"/>
      <c r="M58" s="119"/>
      <c r="N58" s="120"/>
      <c r="O58" s="51"/>
    </row>
    <row r="59" spans="1:15" ht="15">
      <c r="A59" s="51"/>
      <c r="B59" s="65" t="s">
        <v>150</v>
      </c>
      <c r="C59" s="129" t="s">
        <v>236</v>
      </c>
      <c r="D59" s="130"/>
      <c r="E59" s="63"/>
      <c r="F59" s="66" t="s">
        <v>152</v>
      </c>
      <c r="G59" s="129" t="s">
        <v>9</v>
      </c>
      <c r="H59" s="119"/>
      <c r="I59" s="119"/>
      <c r="J59" s="119"/>
      <c r="K59" s="119"/>
      <c r="L59" s="119"/>
      <c r="M59" s="119"/>
      <c r="N59" s="120"/>
      <c r="O59" s="51"/>
    </row>
    <row r="60" spans="1:15" ht="15">
      <c r="A60" s="46"/>
      <c r="B60" s="67" t="s">
        <v>154</v>
      </c>
      <c r="C60" s="68"/>
      <c r="D60" s="69"/>
      <c r="E60" s="70"/>
      <c r="F60" s="67" t="s">
        <v>154</v>
      </c>
      <c r="G60" s="71"/>
      <c r="H60" s="71"/>
      <c r="I60" s="71"/>
      <c r="J60" s="71"/>
      <c r="K60" s="71"/>
      <c r="L60" s="71"/>
      <c r="M60" s="71"/>
      <c r="N60" s="71"/>
      <c r="O60" s="58"/>
    </row>
    <row r="61" spans="1:15" ht="15">
      <c r="A61" s="51"/>
      <c r="B61" s="62"/>
      <c r="C61" s="129" t="s">
        <v>236</v>
      </c>
      <c r="D61" s="130"/>
      <c r="E61" s="63"/>
      <c r="F61" s="64"/>
      <c r="G61" s="129" t="s">
        <v>10</v>
      </c>
      <c r="H61" s="119"/>
      <c r="I61" s="119"/>
      <c r="J61" s="119"/>
      <c r="K61" s="119"/>
      <c r="L61" s="119"/>
      <c r="M61" s="119"/>
      <c r="N61" s="120"/>
      <c r="O61" s="51"/>
    </row>
    <row r="62" spans="1:15" ht="15">
      <c r="A62" s="51"/>
      <c r="B62" s="72"/>
      <c r="C62" s="129" t="s">
        <v>237</v>
      </c>
      <c r="D62" s="130"/>
      <c r="E62" s="63"/>
      <c r="F62" s="73"/>
      <c r="G62" s="129" t="s">
        <v>9</v>
      </c>
      <c r="H62" s="119"/>
      <c r="I62" s="119"/>
      <c r="J62" s="119"/>
      <c r="K62" s="119"/>
      <c r="L62" s="119"/>
      <c r="M62" s="119"/>
      <c r="N62" s="120"/>
      <c r="O62" s="51"/>
    </row>
    <row r="63" spans="1:15" ht="15.75">
      <c r="A63" s="46"/>
      <c r="B63" s="48"/>
      <c r="C63" s="48"/>
      <c r="D63" s="48"/>
      <c r="E63" s="48"/>
      <c r="F63" s="74" t="s">
        <v>157</v>
      </c>
      <c r="G63" s="57"/>
      <c r="H63" s="57"/>
      <c r="I63" s="57"/>
      <c r="J63" s="48"/>
      <c r="K63" s="48"/>
      <c r="L63" s="48"/>
      <c r="M63" s="75"/>
      <c r="N63" s="36"/>
      <c r="O63" s="58"/>
    </row>
    <row r="64" spans="1:15" ht="15">
      <c r="A64" s="46"/>
      <c r="B64" s="76" t="s">
        <v>158</v>
      </c>
      <c r="C64" s="48"/>
      <c r="D64" s="48"/>
      <c r="E64" s="48"/>
      <c r="F64" s="77" t="s">
        <v>159</v>
      </c>
      <c r="G64" s="77" t="s">
        <v>160</v>
      </c>
      <c r="H64" s="77" t="s">
        <v>161</v>
      </c>
      <c r="I64" s="77" t="s">
        <v>162</v>
      </c>
      <c r="J64" s="77" t="s">
        <v>163</v>
      </c>
      <c r="K64" s="131" t="s">
        <v>164</v>
      </c>
      <c r="L64" s="132"/>
      <c r="M64" s="78" t="s">
        <v>165</v>
      </c>
      <c r="N64" s="79" t="s">
        <v>166</v>
      </c>
      <c r="O64" s="51"/>
    </row>
    <row r="65" spans="1:15" ht="15">
      <c r="A65" s="51"/>
      <c r="B65" s="80" t="s">
        <v>167</v>
      </c>
      <c r="C65" s="81" t="str">
        <f>IF(C58&gt;"",C58&amp;" - "&amp;G58,"")</f>
        <v>Väisänen Veikko - Blomfelt Kaj</v>
      </c>
      <c r="D65" s="82"/>
      <c r="E65" s="83"/>
      <c r="F65" s="84">
        <v>-5</v>
      </c>
      <c r="G65" s="84">
        <v>-7</v>
      </c>
      <c r="H65" s="84">
        <v>-3</v>
      </c>
      <c r="I65" s="84"/>
      <c r="J65" s="84"/>
      <c r="K65" s="85">
        <f>IF(ISBLANK(F65),"",COUNTIF(F65:J65,"&gt;=0"))</f>
        <v>0</v>
      </c>
      <c r="L65" s="86">
        <f>IF(ISBLANK(F65),"",(IF(LEFT(F65,1)="-",1,0)+IF(LEFT(G65,1)="-",1,0)+IF(LEFT(H65,1)="-",1,0)+IF(LEFT(I65,1)="-",1,0)+IF(LEFT(J65,1)="-",1,0)))</f>
        <v>3</v>
      </c>
      <c r="M65" s="87">
        <f aca="true" t="shared" si="2" ref="M65:N69">IF(K65=3,1,"")</f>
      </c>
      <c r="N65" s="88">
        <f t="shared" si="2"/>
        <v>1</v>
      </c>
      <c r="O65" s="51"/>
    </row>
    <row r="66" spans="1:15" ht="15">
      <c r="A66" s="51"/>
      <c r="B66" s="80" t="s">
        <v>168</v>
      </c>
      <c r="C66" s="82" t="str">
        <f>IF(C59&gt;"",C59&amp;" - "&amp;G59,"")</f>
        <v>Niukkanen Pentti - Vihervaara Pentti</v>
      </c>
      <c r="D66" s="81"/>
      <c r="E66" s="83"/>
      <c r="F66" s="89">
        <v>8</v>
      </c>
      <c r="G66" s="84">
        <v>7</v>
      </c>
      <c r="H66" s="84">
        <v>8</v>
      </c>
      <c r="I66" s="84"/>
      <c r="J66" s="84"/>
      <c r="K66" s="85">
        <f>IF(ISBLANK(F66),"",COUNTIF(F66:J66,"&gt;=0"))</f>
        <v>3</v>
      </c>
      <c r="L66" s="86">
        <f>IF(ISBLANK(F66),"",(IF(LEFT(F66,1)="-",1,0)+IF(LEFT(G66,1)="-",1,0)+IF(LEFT(H66,1)="-",1,0)+IF(LEFT(I66,1)="-",1,0)+IF(LEFT(J66,1)="-",1,0)))</f>
        <v>0</v>
      </c>
      <c r="M66" s="87">
        <f t="shared" si="2"/>
        <v>1</v>
      </c>
      <c r="N66" s="88">
        <f t="shared" si="2"/>
      </c>
      <c r="O66" s="51"/>
    </row>
    <row r="67" spans="1:15" ht="15">
      <c r="A67" s="51"/>
      <c r="B67" s="90" t="s">
        <v>169</v>
      </c>
      <c r="C67" s="91" t="str">
        <f>IF(C61&gt;"",C61&amp;" / "&amp;C62,"")</f>
        <v>Niukkanen Pentti / Väisänen Veikko</v>
      </c>
      <c r="D67" s="92" t="str">
        <f>IF(G61&gt;"",G61&amp;" / "&amp;G62,"")</f>
        <v>Blomfelt Kaj / Vihervaara Pentti</v>
      </c>
      <c r="E67" s="93"/>
      <c r="F67" s="94">
        <v>4</v>
      </c>
      <c r="G67" s="95">
        <v>-5</v>
      </c>
      <c r="H67" s="96">
        <v>-10</v>
      </c>
      <c r="I67" s="96">
        <v>-6</v>
      </c>
      <c r="J67" s="96"/>
      <c r="K67" s="85">
        <f>IF(ISBLANK(F67),"",COUNTIF(F67:J67,"&gt;=0"))</f>
        <v>1</v>
      </c>
      <c r="L67" s="86">
        <f>IF(ISBLANK(F67),"",(IF(LEFT(F67,1)="-",1,0)+IF(LEFT(G67,1)="-",1,0)+IF(LEFT(H67,1)="-",1,0)+IF(LEFT(I67,1)="-",1,0)+IF(LEFT(J67,1)="-",1,0)))</f>
        <v>3</v>
      </c>
      <c r="M67" s="87">
        <f t="shared" si="2"/>
      </c>
      <c r="N67" s="88">
        <f t="shared" si="2"/>
        <v>1</v>
      </c>
      <c r="O67" s="51"/>
    </row>
    <row r="68" spans="1:15" ht="15">
      <c r="A68" s="51"/>
      <c r="B68" s="80" t="s">
        <v>170</v>
      </c>
      <c r="C68" s="82" t="str">
        <f>IF(C58&gt;"",C58&amp;" - "&amp;G59,"")</f>
        <v>Väisänen Veikko - Vihervaara Pentti</v>
      </c>
      <c r="D68" s="81"/>
      <c r="E68" s="83"/>
      <c r="F68" s="97">
        <v>8</v>
      </c>
      <c r="G68" s="84">
        <v>6</v>
      </c>
      <c r="H68" s="84">
        <v>9</v>
      </c>
      <c r="I68" s="84"/>
      <c r="J68" s="98"/>
      <c r="K68" s="85">
        <f>IF(ISBLANK(F68),"",COUNTIF(F68:J68,"&gt;=0"))</f>
        <v>3</v>
      </c>
      <c r="L68" s="86">
        <f>IF(ISBLANK(F68),"",(IF(LEFT(F68,1)="-",1,0)+IF(LEFT(G68,1)="-",1,0)+IF(LEFT(H68,1)="-",1,0)+IF(LEFT(I68,1)="-",1,0)+IF(LEFT(J68,1)="-",1,0)))</f>
        <v>0</v>
      </c>
      <c r="M68" s="87">
        <f t="shared" si="2"/>
        <v>1</v>
      </c>
      <c r="N68" s="88">
        <f t="shared" si="2"/>
      </c>
      <c r="O68" s="51"/>
    </row>
    <row r="69" spans="1:15" ht="15.75" thickBot="1">
      <c r="A69" s="51"/>
      <c r="B69" s="80" t="s">
        <v>171</v>
      </c>
      <c r="C69" s="82" t="str">
        <f>IF(C59&gt;"",C59&amp;" - "&amp;G58,"")</f>
        <v>Niukkanen Pentti - Blomfelt Kaj</v>
      </c>
      <c r="D69" s="81"/>
      <c r="E69" s="83"/>
      <c r="F69" s="98">
        <v>-9</v>
      </c>
      <c r="G69" s="84">
        <v>-6</v>
      </c>
      <c r="H69" s="98">
        <v>9</v>
      </c>
      <c r="I69" s="84">
        <v>-14</v>
      </c>
      <c r="J69" s="84"/>
      <c r="K69" s="85">
        <f>IF(ISBLANK(F69),"",COUNTIF(F69:J69,"&gt;=0"))</f>
        <v>1</v>
      </c>
      <c r="L69" s="99">
        <f>IF(ISBLANK(F69),"",(IF(LEFT(F69,1)="-",1,0)+IF(LEFT(G69,1)="-",1,0)+IF(LEFT(H69,1)="-",1,0)+IF(LEFT(I69,1)="-",1,0)+IF(LEFT(J69,1)="-",1,0)))</f>
        <v>3</v>
      </c>
      <c r="M69" s="109">
        <f t="shared" si="2"/>
      </c>
      <c r="N69" s="110">
        <f t="shared" si="2"/>
        <v>1</v>
      </c>
      <c r="O69" s="51"/>
    </row>
    <row r="70" spans="1:15" ht="16.5" thickBot="1">
      <c r="A70" s="46"/>
      <c r="B70" s="48"/>
      <c r="C70" s="48"/>
      <c r="D70" s="48"/>
      <c r="E70" s="48"/>
      <c r="F70" s="48"/>
      <c r="G70" s="48"/>
      <c r="H70" s="48"/>
      <c r="I70" s="100" t="s">
        <v>172</v>
      </c>
      <c r="J70" s="101"/>
      <c r="K70" s="102">
        <f>IF(ISBLANK(D65),"",SUM(K65:K69))</f>
      </c>
      <c r="L70" s="108">
        <f>IF(ISBLANK(E65),"",SUM(L65:L69))</f>
      </c>
      <c r="M70" s="111">
        <f>IF(ISBLANK(F65),"",SUM(M65:M69))</f>
        <v>2</v>
      </c>
      <c r="N70" s="112">
        <f>IF(ISBLANK(F65),"",SUM(N65:N69))</f>
        <v>3</v>
      </c>
      <c r="O70" s="58"/>
    </row>
    <row r="71" spans="1:15" ht="15">
      <c r="A71" s="46"/>
      <c r="B71" s="47" t="s">
        <v>173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58"/>
    </row>
    <row r="72" spans="1:15" ht="15">
      <c r="A72" s="46"/>
      <c r="B72" s="103" t="s">
        <v>174</v>
      </c>
      <c r="C72" s="103"/>
      <c r="D72" s="103" t="s">
        <v>175</v>
      </c>
      <c r="E72" s="104"/>
      <c r="F72" s="103"/>
      <c r="G72" s="103" t="s">
        <v>176</v>
      </c>
      <c r="H72" s="104"/>
      <c r="I72" s="103"/>
      <c r="J72" s="32" t="s">
        <v>177</v>
      </c>
      <c r="K72" s="36"/>
      <c r="L72" s="48"/>
      <c r="M72" s="48"/>
      <c r="N72" s="48"/>
      <c r="O72" s="58"/>
    </row>
    <row r="73" spans="1:15" ht="18.75" thickBot="1">
      <c r="A73" s="46"/>
      <c r="B73" s="48"/>
      <c r="C73" s="48"/>
      <c r="D73" s="48"/>
      <c r="E73" s="48"/>
      <c r="F73" s="48"/>
      <c r="G73" s="48"/>
      <c r="H73" s="48"/>
      <c r="I73" s="48"/>
      <c r="J73" s="133" t="str">
        <f>IF(M70=3,C57,IF(N70=3,G57,""))</f>
        <v>Maraton</v>
      </c>
      <c r="K73" s="134"/>
      <c r="L73" s="134"/>
      <c r="M73" s="134"/>
      <c r="N73" s="135"/>
      <c r="O73" s="58"/>
    </row>
    <row r="74" spans="1:15" ht="18.75" thickTop="1">
      <c r="A74" s="105"/>
      <c r="B74" s="106"/>
      <c r="C74" s="106"/>
      <c r="D74" s="106"/>
      <c r="E74" s="106"/>
      <c r="F74" s="106"/>
      <c r="G74" s="106"/>
      <c r="H74" s="106"/>
      <c r="I74" s="106"/>
      <c r="J74" s="113"/>
      <c r="K74" s="113"/>
      <c r="L74" s="113"/>
      <c r="M74" s="113"/>
      <c r="N74" s="113"/>
      <c r="O74" s="107"/>
    </row>
    <row r="76" spans="1:15" ht="15.75">
      <c r="A76" s="41"/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</row>
    <row r="77" spans="1:15" ht="15.75">
      <c r="A77" s="46"/>
      <c r="B77" s="36"/>
      <c r="C77" s="47" t="s">
        <v>135</v>
      </c>
      <c r="D77" s="48"/>
      <c r="E77" s="48"/>
      <c r="F77" s="36"/>
      <c r="G77" s="49" t="s">
        <v>136</v>
      </c>
      <c r="H77" s="50"/>
      <c r="I77" s="118" t="s">
        <v>178</v>
      </c>
      <c r="J77" s="119"/>
      <c r="K77" s="119"/>
      <c r="L77" s="119"/>
      <c r="M77" s="119"/>
      <c r="N77" s="120"/>
      <c r="O77" s="51"/>
    </row>
    <row r="78" spans="1:15" ht="20.25">
      <c r="A78" s="46"/>
      <c r="B78" s="52"/>
      <c r="C78" s="53" t="s">
        <v>137</v>
      </c>
      <c r="D78" s="48"/>
      <c r="E78" s="48"/>
      <c r="F78" s="36"/>
      <c r="G78" s="49" t="s">
        <v>138</v>
      </c>
      <c r="H78" s="50"/>
      <c r="I78" s="118" t="s">
        <v>14</v>
      </c>
      <c r="J78" s="119"/>
      <c r="K78" s="119"/>
      <c r="L78" s="119"/>
      <c r="M78" s="119"/>
      <c r="N78" s="120"/>
      <c r="O78" s="51"/>
    </row>
    <row r="79" spans="1:15" ht="15">
      <c r="A79" s="46"/>
      <c r="B79" s="48"/>
      <c r="C79" s="54" t="s">
        <v>139</v>
      </c>
      <c r="D79" s="48"/>
      <c r="E79" s="48"/>
      <c r="F79" s="48"/>
      <c r="G79" s="49" t="s">
        <v>140</v>
      </c>
      <c r="H79" s="55"/>
      <c r="I79" s="118" t="s">
        <v>245</v>
      </c>
      <c r="J79" s="118"/>
      <c r="K79" s="118"/>
      <c r="L79" s="118"/>
      <c r="M79" s="118"/>
      <c r="N79" s="121"/>
      <c r="O79" s="51"/>
    </row>
    <row r="80" spans="1:15" ht="15.75">
      <c r="A80" s="46"/>
      <c r="B80" s="48"/>
      <c r="C80" s="48"/>
      <c r="D80" s="48"/>
      <c r="E80" s="48"/>
      <c r="F80" s="48"/>
      <c r="G80" s="49" t="s">
        <v>141</v>
      </c>
      <c r="H80" s="50"/>
      <c r="I80" s="122">
        <v>41951</v>
      </c>
      <c r="J80" s="123"/>
      <c r="K80" s="123"/>
      <c r="L80" s="56" t="s">
        <v>142</v>
      </c>
      <c r="M80" s="124">
        <v>0.5</v>
      </c>
      <c r="N80" s="121"/>
      <c r="O80" s="51"/>
    </row>
    <row r="81" spans="1:15" ht="15">
      <c r="A81" s="46"/>
      <c r="B81" s="36"/>
      <c r="C81" s="57" t="s">
        <v>143</v>
      </c>
      <c r="D81" s="48"/>
      <c r="E81" s="48"/>
      <c r="F81" s="48"/>
      <c r="G81" s="57" t="s">
        <v>143</v>
      </c>
      <c r="H81" s="48"/>
      <c r="I81" s="48"/>
      <c r="J81" s="48"/>
      <c r="K81" s="48"/>
      <c r="L81" s="48"/>
      <c r="M81" s="48"/>
      <c r="N81" s="48"/>
      <c r="O81" s="58"/>
    </row>
    <row r="82" spans="1:15" ht="15.75">
      <c r="A82" s="51"/>
      <c r="B82" s="59" t="s">
        <v>144</v>
      </c>
      <c r="C82" s="125" t="s">
        <v>180</v>
      </c>
      <c r="D82" s="126"/>
      <c r="E82" s="60"/>
      <c r="F82" s="61" t="s">
        <v>145</v>
      </c>
      <c r="G82" s="125" t="s">
        <v>241</v>
      </c>
      <c r="H82" s="127"/>
      <c r="I82" s="127"/>
      <c r="J82" s="127"/>
      <c r="K82" s="127"/>
      <c r="L82" s="127"/>
      <c r="M82" s="127"/>
      <c r="N82" s="128"/>
      <c r="O82" s="51"/>
    </row>
    <row r="83" spans="1:15" ht="15">
      <c r="A83" s="51"/>
      <c r="B83" s="62" t="s">
        <v>146</v>
      </c>
      <c r="C83" s="129" t="s">
        <v>231</v>
      </c>
      <c r="D83" s="130"/>
      <c r="E83" s="63"/>
      <c r="F83" s="64" t="s">
        <v>148</v>
      </c>
      <c r="G83" s="129" t="s">
        <v>10</v>
      </c>
      <c r="H83" s="119"/>
      <c r="I83" s="119"/>
      <c r="J83" s="119"/>
      <c r="K83" s="119"/>
      <c r="L83" s="119"/>
      <c r="M83" s="119"/>
      <c r="N83" s="120"/>
      <c r="O83" s="51"/>
    </row>
    <row r="84" spans="1:15" ht="15">
      <c r="A84" s="51"/>
      <c r="B84" s="65" t="s">
        <v>150</v>
      </c>
      <c r="C84" s="129" t="s">
        <v>242</v>
      </c>
      <c r="D84" s="130"/>
      <c r="E84" s="63"/>
      <c r="F84" s="66" t="s">
        <v>152</v>
      </c>
      <c r="G84" s="129" t="s">
        <v>9</v>
      </c>
      <c r="H84" s="119"/>
      <c r="I84" s="119"/>
      <c r="J84" s="119"/>
      <c r="K84" s="119"/>
      <c r="L84" s="119"/>
      <c r="M84" s="119"/>
      <c r="N84" s="120"/>
      <c r="O84" s="51"/>
    </row>
    <row r="85" spans="1:15" ht="15">
      <c r="A85" s="46"/>
      <c r="B85" s="67" t="s">
        <v>154</v>
      </c>
      <c r="C85" s="68"/>
      <c r="D85" s="69"/>
      <c r="E85" s="70"/>
      <c r="F85" s="67" t="s">
        <v>154</v>
      </c>
      <c r="G85" s="71"/>
      <c r="H85" s="71"/>
      <c r="I85" s="71"/>
      <c r="J85" s="71"/>
      <c r="K85" s="71"/>
      <c r="L85" s="71"/>
      <c r="M85" s="71"/>
      <c r="N85" s="71"/>
      <c r="O85" s="58"/>
    </row>
    <row r="86" spans="1:15" ht="15">
      <c r="A86" s="51"/>
      <c r="B86" s="62"/>
      <c r="C86" s="129" t="s">
        <v>231</v>
      </c>
      <c r="D86" s="130"/>
      <c r="E86" s="63"/>
      <c r="F86" s="64"/>
      <c r="G86" s="129" t="s">
        <v>10</v>
      </c>
      <c r="H86" s="119"/>
      <c r="I86" s="119"/>
      <c r="J86" s="119"/>
      <c r="K86" s="119"/>
      <c r="L86" s="119"/>
      <c r="M86" s="119"/>
      <c r="N86" s="120"/>
      <c r="O86" s="51"/>
    </row>
    <row r="87" spans="1:15" ht="15">
      <c r="A87" s="51"/>
      <c r="B87" s="72"/>
      <c r="C87" s="129" t="s">
        <v>242</v>
      </c>
      <c r="D87" s="130"/>
      <c r="E87" s="63"/>
      <c r="F87" s="73"/>
      <c r="G87" s="129" t="s">
        <v>9</v>
      </c>
      <c r="H87" s="119"/>
      <c r="I87" s="119"/>
      <c r="J87" s="119"/>
      <c r="K87" s="119"/>
      <c r="L87" s="119"/>
      <c r="M87" s="119"/>
      <c r="N87" s="120"/>
      <c r="O87" s="51"/>
    </row>
    <row r="88" spans="1:15" ht="15.75">
      <c r="A88" s="46"/>
      <c r="B88" s="48"/>
      <c r="C88" s="48"/>
      <c r="D88" s="48"/>
      <c r="E88" s="48"/>
      <c r="F88" s="74" t="s">
        <v>157</v>
      </c>
      <c r="G88" s="57"/>
      <c r="H88" s="57"/>
      <c r="I88" s="57"/>
      <c r="J88" s="48"/>
      <c r="K88" s="48"/>
      <c r="L88" s="48"/>
      <c r="M88" s="75"/>
      <c r="N88" s="36"/>
      <c r="O88" s="58"/>
    </row>
    <row r="89" spans="1:15" ht="15">
      <c r="A89" s="46"/>
      <c r="B89" s="76" t="s">
        <v>158</v>
      </c>
      <c r="C89" s="48"/>
      <c r="D89" s="48"/>
      <c r="E89" s="48"/>
      <c r="F89" s="77" t="s">
        <v>159</v>
      </c>
      <c r="G89" s="77" t="s">
        <v>160</v>
      </c>
      <c r="H89" s="77" t="s">
        <v>161</v>
      </c>
      <c r="I89" s="77" t="s">
        <v>162</v>
      </c>
      <c r="J89" s="77" t="s">
        <v>163</v>
      </c>
      <c r="K89" s="131" t="s">
        <v>164</v>
      </c>
      <c r="L89" s="132"/>
      <c r="M89" s="78" t="s">
        <v>165</v>
      </c>
      <c r="N89" s="79" t="s">
        <v>166</v>
      </c>
      <c r="O89" s="51"/>
    </row>
    <row r="90" spans="1:15" ht="15">
      <c r="A90" s="51"/>
      <c r="B90" s="80" t="s">
        <v>167</v>
      </c>
      <c r="C90" s="81" t="str">
        <f>IF(C83&gt;"",C83&amp;" - "&amp;G83,"")</f>
        <v>Merimaa Kai - Blomfelt Kaj</v>
      </c>
      <c r="D90" s="82"/>
      <c r="E90" s="83"/>
      <c r="F90" s="84">
        <v>6</v>
      </c>
      <c r="G90" s="84">
        <v>5</v>
      </c>
      <c r="H90" s="84">
        <v>-8</v>
      </c>
      <c r="I90" s="84">
        <v>10</v>
      </c>
      <c r="J90" s="84"/>
      <c r="K90" s="85">
        <f>IF(ISBLANK(F90),"",COUNTIF(F90:J90,"&gt;=0"))</f>
        <v>3</v>
      </c>
      <c r="L90" s="86">
        <f>IF(ISBLANK(F90),"",(IF(LEFT(F90,1)="-",1,0)+IF(LEFT(G90,1)="-",1,0)+IF(LEFT(H90,1)="-",1,0)+IF(LEFT(I90,1)="-",1,0)+IF(LEFT(J90,1)="-",1,0)))</f>
        <v>1</v>
      </c>
      <c r="M90" s="87">
        <f aca="true" t="shared" si="3" ref="M90:N94">IF(K90=3,1,"")</f>
        <v>1</v>
      </c>
      <c r="N90" s="88">
        <f t="shared" si="3"/>
      </c>
      <c r="O90" s="51"/>
    </row>
    <row r="91" spans="1:15" ht="15">
      <c r="A91" s="51"/>
      <c r="B91" s="80" t="s">
        <v>168</v>
      </c>
      <c r="C91" s="82" t="str">
        <f>IF(C84&gt;"",C84&amp;" - "&amp;G84,"")</f>
        <v>Huotari Yrjö - Vihervaara Pentti</v>
      </c>
      <c r="D91" s="81"/>
      <c r="E91" s="83"/>
      <c r="F91" s="89">
        <v>7</v>
      </c>
      <c r="G91" s="84">
        <v>8</v>
      </c>
      <c r="H91" s="84">
        <v>-5</v>
      </c>
      <c r="I91" s="84">
        <v>-7</v>
      </c>
      <c r="J91" s="84">
        <v>-4</v>
      </c>
      <c r="K91" s="85">
        <f>IF(ISBLANK(F91),"",COUNTIF(F91:J91,"&gt;=0"))</f>
        <v>2</v>
      </c>
      <c r="L91" s="86">
        <f>IF(ISBLANK(F91),"",(IF(LEFT(F91,1)="-",1,0)+IF(LEFT(G91,1)="-",1,0)+IF(LEFT(H91,1)="-",1,0)+IF(LEFT(I91,1)="-",1,0)+IF(LEFT(J91,1)="-",1,0)))</f>
        <v>3</v>
      </c>
      <c r="M91" s="87">
        <f t="shared" si="3"/>
      </c>
      <c r="N91" s="88">
        <f t="shared" si="3"/>
        <v>1</v>
      </c>
      <c r="O91" s="51"/>
    </row>
    <row r="92" spans="1:15" ht="15">
      <c r="A92" s="51"/>
      <c r="B92" s="90" t="s">
        <v>169</v>
      </c>
      <c r="C92" s="91" t="str">
        <f>IF(C86&gt;"",C86&amp;" / "&amp;C87,"")</f>
        <v>Merimaa Kai / Huotari Yrjö</v>
      </c>
      <c r="D92" s="92" t="str">
        <f>IF(G86&gt;"",G86&amp;" / "&amp;G87,"")</f>
        <v>Blomfelt Kaj / Vihervaara Pentti</v>
      </c>
      <c r="E92" s="93"/>
      <c r="F92" s="94">
        <v>-12</v>
      </c>
      <c r="G92" s="95">
        <v>6</v>
      </c>
      <c r="H92" s="96">
        <v>8</v>
      </c>
      <c r="I92" s="96">
        <v>-7</v>
      </c>
      <c r="J92" s="96">
        <v>-10</v>
      </c>
      <c r="K92" s="85">
        <f>IF(ISBLANK(F92),"",COUNTIF(F92:J92,"&gt;=0"))</f>
        <v>2</v>
      </c>
      <c r="L92" s="86">
        <f>IF(ISBLANK(F92),"",(IF(LEFT(F92,1)="-",1,0)+IF(LEFT(G92,1)="-",1,0)+IF(LEFT(H92,1)="-",1,0)+IF(LEFT(I92,1)="-",1,0)+IF(LEFT(J92,1)="-",1,0)))</f>
        <v>3</v>
      </c>
      <c r="M92" s="87">
        <f t="shared" si="3"/>
      </c>
      <c r="N92" s="88">
        <f t="shared" si="3"/>
        <v>1</v>
      </c>
      <c r="O92" s="51"/>
    </row>
    <row r="93" spans="1:15" ht="15">
      <c r="A93" s="51"/>
      <c r="B93" s="80" t="s">
        <v>170</v>
      </c>
      <c r="C93" s="82" t="str">
        <f>IF(C83&gt;"",C83&amp;" - "&amp;G84,"")</f>
        <v>Merimaa Kai - Vihervaara Pentti</v>
      </c>
      <c r="D93" s="81"/>
      <c r="E93" s="83"/>
      <c r="F93" s="97">
        <v>9</v>
      </c>
      <c r="G93" s="84">
        <v>-3</v>
      </c>
      <c r="H93" s="84">
        <v>7</v>
      </c>
      <c r="I93" s="84">
        <v>-8</v>
      </c>
      <c r="J93" s="98">
        <v>-10</v>
      </c>
      <c r="K93" s="85">
        <f>IF(ISBLANK(F93),"",COUNTIF(F93:J93,"&gt;=0"))</f>
        <v>2</v>
      </c>
      <c r="L93" s="86">
        <f>IF(ISBLANK(F93),"",(IF(LEFT(F93,1)="-",1,0)+IF(LEFT(G93,1)="-",1,0)+IF(LEFT(H93,1)="-",1,0)+IF(LEFT(I93,1)="-",1,0)+IF(LEFT(J93,1)="-",1,0)))</f>
        <v>3</v>
      </c>
      <c r="M93" s="87">
        <f t="shared" si="3"/>
      </c>
      <c r="N93" s="88">
        <f t="shared" si="3"/>
        <v>1</v>
      </c>
      <c r="O93" s="51"/>
    </row>
    <row r="94" spans="1:15" ht="15.75" thickBot="1">
      <c r="A94" s="51"/>
      <c r="B94" s="80" t="s">
        <v>171</v>
      </c>
      <c r="C94" s="82" t="str">
        <f>IF(C84&gt;"",C84&amp;" - "&amp;G83,"")</f>
        <v>Huotari Yrjö - Blomfelt Kaj</v>
      </c>
      <c r="D94" s="81"/>
      <c r="E94" s="83"/>
      <c r="F94" s="98"/>
      <c r="G94" s="84"/>
      <c r="H94" s="98"/>
      <c r="I94" s="84"/>
      <c r="J94" s="84"/>
      <c r="K94" s="85">
        <f>IF(ISBLANK(F94),"",COUNTIF(F94:J94,"&gt;=0"))</f>
      </c>
      <c r="L94" s="99">
        <f>IF(ISBLANK(F94),"",(IF(LEFT(F94,1)="-",1,0)+IF(LEFT(G94,1)="-",1,0)+IF(LEFT(H94,1)="-",1,0)+IF(LEFT(I94,1)="-",1,0)+IF(LEFT(J94,1)="-",1,0)))</f>
      </c>
      <c r="M94" s="109">
        <f t="shared" si="3"/>
      </c>
      <c r="N94" s="110">
        <f t="shared" si="3"/>
      </c>
      <c r="O94" s="51"/>
    </row>
    <row r="95" spans="1:15" ht="16.5" thickBot="1">
      <c r="A95" s="46"/>
      <c r="B95" s="48"/>
      <c r="C95" s="48"/>
      <c r="D95" s="48"/>
      <c r="E95" s="48"/>
      <c r="F95" s="48"/>
      <c r="G95" s="48"/>
      <c r="H95" s="48"/>
      <c r="I95" s="100" t="s">
        <v>172</v>
      </c>
      <c r="J95" s="101"/>
      <c r="K95" s="102">
        <f>IF(ISBLANK(D90),"",SUM(K90:K94))</f>
      </c>
      <c r="L95" s="108">
        <f>IF(ISBLANK(E90),"",SUM(L90:L94))</f>
      </c>
      <c r="M95" s="111">
        <f>IF(ISBLANK(F90),"",SUM(M90:M94))</f>
        <v>1</v>
      </c>
      <c r="N95" s="112">
        <f>IF(ISBLANK(F90),"",SUM(N90:N94))</f>
        <v>3</v>
      </c>
      <c r="O95" s="58"/>
    </row>
    <row r="96" spans="1:15" ht="15">
      <c r="A96" s="46"/>
      <c r="B96" s="47" t="s">
        <v>173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58"/>
    </row>
    <row r="97" spans="1:15" ht="15">
      <c r="A97" s="46"/>
      <c r="B97" s="103" t="s">
        <v>174</v>
      </c>
      <c r="C97" s="103"/>
      <c r="D97" s="103" t="s">
        <v>175</v>
      </c>
      <c r="E97" s="104"/>
      <c r="F97" s="103"/>
      <c r="G97" s="103" t="s">
        <v>176</v>
      </c>
      <c r="H97" s="104"/>
      <c r="I97" s="103"/>
      <c r="J97" s="32" t="s">
        <v>177</v>
      </c>
      <c r="K97" s="36"/>
      <c r="L97" s="48"/>
      <c r="M97" s="48"/>
      <c r="N97" s="48"/>
      <c r="O97" s="58"/>
    </row>
    <row r="98" spans="1:15" ht="18.75" thickBot="1">
      <c r="A98" s="46"/>
      <c r="B98" s="48"/>
      <c r="C98" s="48"/>
      <c r="D98" s="48"/>
      <c r="E98" s="48"/>
      <c r="F98" s="48"/>
      <c r="G98" s="48"/>
      <c r="H98" s="48"/>
      <c r="I98" s="48"/>
      <c r="J98" s="133" t="str">
        <f>IF(M95=3,C82,IF(N95=3,G82,""))</f>
        <v>Maraton</v>
      </c>
      <c r="K98" s="134"/>
      <c r="L98" s="134"/>
      <c r="M98" s="134"/>
      <c r="N98" s="135"/>
      <c r="O98" s="58"/>
    </row>
    <row r="99" spans="1:15" ht="18.75" thickTop="1">
      <c r="A99" s="105"/>
      <c r="B99" s="106"/>
      <c r="C99" s="106"/>
      <c r="D99" s="106"/>
      <c r="E99" s="106"/>
      <c r="F99" s="106"/>
      <c r="G99" s="106"/>
      <c r="H99" s="106"/>
      <c r="I99" s="106"/>
      <c r="J99" s="113"/>
      <c r="K99" s="113"/>
      <c r="L99" s="113"/>
      <c r="M99" s="113"/>
      <c r="N99" s="113"/>
      <c r="O99" s="107"/>
    </row>
  </sheetData>
  <sheetProtection/>
  <mergeCells count="68">
    <mergeCell ref="C87:D87"/>
    <mergeCell ref="G87:N87"/>
    <mergeCell ref="K89:L89"/>
    <mergeCell ref="J98:N98"/>
    <mergeCell ref="C83:D83"/>
    <mergeCell ref="G83:N83"/>
    <mergeCell ref="C84:D84"/>
    <mergeCell ref="G84:N84"/>
    <mergeCell ref="C86:D86"/>
    <mergeCell ref="G86:N86"/>
    <mergeCell ref="I77:N77"/>
    <mergeCell ref="I78:N78"/>
    <mergeCell ref="I79:N79"/>
    <mergeCell ref="I80:K80"/>
    <mergeCell ref="M80:N80"/>
    <mergeCell ref="C82:D82"/>
    <mergeCell ref="G82:N82"/>
    <mergeCell ref="C61:D61"/>
    <mergeCell ref="G61:N61"/>
    <mergeCell ref="C62:D62"/>
    <mergeCell ref="G62:N62"/>
    <mergeCell ref="K64:L64"/>
    <mergeCell ref="J73:N73"/>
    <mergeCell ref="C57:D57"/>
    <mergeCell ref="G57:N57"/>
    <mergeCell ref="C58:D58"/>
    <mergeCell ref="G58:N58"/>
    <mergeCell ref="C59:D59"/>
    <mergeCell ref="G59:N59"/>
    <mergeCell ref="K39:L39"/>
    <mergeCell ref="J48:N48"/>
    <mergeCell ref="I52:N52"/>
    <mergeCell ref="I53:N53"/>
    <mergeCell ref="I54:N54"/>
    <mergeCell ref="I55:K55"/>
    <mergeCell ref="M55:N55"/>
    <mergeCell ref="C34:D34"/>
    <mergeCell ref="G34:N34"/>
    <mergeCell ref="C36:D36"/>
    <mergeCell ref="G36:N36"/>
    <mergeCell ref="C37:D37"/>
    <mergeCell ref="G37:N37"/>
    <mergeCell ref="I29:N29"/>
    <mergeCell ref="I30:K30"/>
    <mergeCell ref="M30:N30"/>
    <mergeCell ref="C32:D32"/>
    <mergeCell ref="G32:N32"/>
    <mergeCell ref="C33:D33"/>
    <mergeCell ref="G33:N33"/>
    <mergeCell ref="C12:D12"/>
    <mergeCell ref="G12:N12"/>
    <mergeCell ref="K14:L14"/>
    <mergeCell ref="J23:N23"/>
    <mergeCell ref="I27:N27"/>
    <mergeCell ref="I28:N28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5" ht="15">
      <c r="A1" t="s">
        <v>115</v>
      </c>
      <c r="E1" t="s">
        <v>114</v>
      </c>
    </row>
    <row r="3" spans="1:6" ht="15">
      <c r="A3" s="2">
        <v>1</v>
      </c>
      <c r="B3" s="3" t="s">
        <v>36</v>
      </c>
      <c r="C3" s="4"/>
      <c r="D3" s="5" t="s">
        <v>180</v>
      </c>
      <c r="E3" s="6"/>
      <c r="F3" s="6"/>
    </row>
    <row r="4" spans="1:6" ht="15">
      <c r="A4" s="7">
        <v>2</v>
      </c>
      <c r="B4" s="8" t="s">
        <v>113</v>
      </c>
      <c r="C4" s="9"/>
      <c r="D4" s="40" t="s">
        <v>257</v>
      </c>
      <c r="E4" s="21"/>
      <c r="F4" s="1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C12" sqref="C12:D12"/>
    </sheetView>
  </sheetViews>
  <sheetFormatPr defaultColWidth="9.140625" defaultRowHeight="15"/>
  <cols>
    <col min="1" max="1" width="2.140625" style="0" customWidth="1"/>
    <col min="3" max="4" width="23.57421875" style="0" customWidth="1"/>
    <col min="5" max="5" width="5.7109375" style="0" customWidth="1"/>
    <col min="6" max="10" width="6.421875" style="0" customWidth="1"/>
    <col min="11" max="14" width="3.57421875" style="0" customWidth="1"/>
    <col min="15" max="15" width="2.140625" style="0" customWidth="1"/>
  </cols>
  <sheetData>
    <row r="1" spans="1:15" ht="15.75">
      <c r="A1" s="41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.75">
      <c r="A2" s="46"/>
      <c r="B2" s="36"/>
      <c r="C2" s="47" t="s">
        <v>135</v>
      </c>
      <c r="D2" s="48"/>
      <c r="E2" s="48"/>
      <c r="F2" s="36"/>
      <c r="G2" s="49" t="s">
        <v>136</v>
      </c>
      <c r="H2" s="50"/>
      <c r="I2" s="118" t="s">
        <v>178</v>
      </c>
      <c r="J2" s="119"/>
      <c r="K2" s="119"/>
      <c r="L2" s="119"/>
      <c r="M2" s="119"/>
      <c r="N2" s="120"/>
      <c r="O2" s="51"/>
    </row>
    <row r="3" spans="1:15" ht="20.25">
      <c r="A3" s="46"/>
      <c r="B3" s="52"/>
      <c r="C3" s="53" t="s">
        <v>137</v>
      </c>
      <c r="D3" s="48"/>
      <c r="E3" s="48"/>
      <c r="F3" s="36"/>
      <c r="G3" s="49" t="s">
        <v>138</v>
      </c>
      <c r="H3" s="50"/>
      <c r="I3" s="118" t="s">
        <v>14</v>
      </c>
      <c r="J3" s="119"/>
      <c r="K3" s="119"/>
      <c r="L3" s="119"/>
      <c r="M3" s="119"/>
      <c r="N3" s="120"/>
      <c r="O3" s="51"/>
    </row>
    <row r="4" spans="1:15" ht="15">
      <c r="A4" s="46"/>
      <c r="B4" s="48"/>
      <c r="C4" s="54" t="s">
        <v>139</v>
      </c>
      <c r="D4" s="48"/>
      <c r="E4" s="48"/>
      <c r="F4" s="48"/>
      <c r="G4" s="49" t="s">
        <v>140</v>
      </c>
      <c r="H4" s="55"/>
      <c r="I4" s="118" t="s">
        <v>234</v>
      </c>
      <c r="J4" s="118"/>
      <c r="K4" s="118"/>
      <c r="L4" s="118"/>
      <c r="M4" s="118"/>
      <c r="N4" s="121"/>
      <c r="O4" s="51"/>
    </row>
    <row r="5" spans="1:15" ht="15.75">
      <c r="A5" s="46"/>
      <c r="B5" s="48"/>
      <c r="C5" s="48"/>
      <c r="D5" s="48"/>
      <c r="E5" s="48"/>
      <c r="F5" s="48"/>
      <c r="G5" s="49" t="s">
        <v>141</v>
      </c>
      <c r="H5" s="50"/>
      <c r="I5" s="122">
        <v>41951</v>
      </c>
      <c r="J5" s="123"/>
      <c r="K5" s="123"/>
      <c r="L5" s="56" t="s">
        <v>142</v>
      </c>
      <c r="M5" s="124">
        <v>0.5833333333333334</v>
      </c>
      <c r="N5" s="121"/>
      <c r="O5" s="51"/>
    </row>
    <row r="6" spans="1:15" ht="15">
      <c r="A6" s="46"/>
      <c r="B6" s="36"/>
      <c r="C6" s="57" t="s">
        <v>143</v>
      </c>
      <c r="D6" s="48"/>
      <c r="E6" s="48"/>
      <c r="F6" s="48"/>
      <c r="G6" s="57" t="s">
        <v>143</v>
      </c>
      <c r="H6" s="48"/>
      <c r="I6" s="48"/>
      <c r="J6" s="48"/>
      <c r="K6" s="48"/>
      <c r="L6" s="48"/>
      <c r="M6" s="48"/>
      <c r="N6" s="48"/>
      <c r="O6" s="58"/>
    </row>
    <row r="7" spans="1:15" ht="15.75">
      <c r="A7" s="51"/>
      <c r="B7" s="59" t="s">
        <v>144</v>
      </c>
      <c r="C7" s="125" t="s">
        <v>180</v>
      </c>
      <c r="D7" s="126"/>
      <c r="E7" s="60"/>
      <c r="F7" s="61" t="s">
        <v>145</v>
      </c>
      <c r="G7" s="125" t="s">
        <v>113</v>
      </c>
      <c r="H7" s="127"/>
      <c r="I7" s="127"/>
      <c r="J7" s="127"/>
      <c r="K7" s="127"/>
      <c r="L7" s="127"/>
      <c r="M7" s="127"/>
      <c r="N7" s="128"/>
      <c r="O7" s="51"/>
    </row>
    <row r="8" spans="1:15" ht="15">
      <c r="A8" s="51"/>
      <c r="B8" s="62" t="s">
        <v>146</v>
      </c>
      <c r="C8" s="129" t="s">
        <v>231</v>
      </c>
      <c r="D8" s="130"/>
      <c r="E8" s="63"/>
      <c r="F8" s="64" t="s">
        <v>148</v>
      </c>
      <c r="G8" s="129" t="s">
        <v>53</v>
      </c>
      <c r="H8" s="119"/>
      <c r="I8" s="119"/>
      <c r="J8" s="119"/>
      <c r="K8" s="119"/>
      <c r="L8" s="119"/>
      <c r="M8" s="119"/>
      <c r="N8" s="120"/>
      <c r="O8" s="51"/>
    </row>
    <row r="9" spans="1:15" ht="15">
      <c r="A9" s="51"/>
      <c r="B9" s="65" t="s">
        <v>150</v>
      </c>
      <c r="C9" s="129" t="s">
        <v>247</v>
      </c>
      <c r="D9" s="130"/>
      <c r="E9" s="63"/>
      <c r="F9" s="66" t="s">
        <v>152</v>
      </c>
      <c r="G9" s="129" t="s">
        <v>249</v>
      </c>
      <c r="H9" s="119"/>
      <c r="I9" s="119"/>
      <c r="J9" s="119"/>
      <c r="K9" s="119"/>
      <c r="L9" s="119"/>
      <c r="M9" s="119"/>
      <c r="N9" s="120"/>
      <c r="O9" s="51"/>
    </row>
    <row r="10" spans="1:15" ht="15">
      <c r="A10" s="46"/>
      <c r="B10" s="67" t="s">
        <v>154</v>
      </c>
      <c r="C10" s="68"/>
      <c r="D10" s="69"/>
      <c r="E10" s="70"/>
      <c r="F10" s="67" t="s">
        <v>154</v>
      </c>
      <c r="G10" s="71"/>
      <c r="H10" s="71"/>
      <c r="I10" s="71"/>
      <c r="J10" s="71"/>
      <c r="K10" s="71"/>
      <c r="L10" s="71"/>
      <c r="M10" s="71"/>
      <c r="N10" s="71"/>
      <c r="O10" s="58"/>
    </row>
    <row r="11" spans="1:15" ht="15">
      <c r="A11" s="51"/>
      <c r="B11" s="62"/>
      <c r="C11" s="129" t="s">
        <v>247</v>
      </c>
      <c r="D11" s="130"/>
      <c r="E11" s="63"/>
      <c r="F11" s="64"/>
      <c r="G11" s="129" t="s">
        <v>249</v>
      </c>
      <c r="H11" s="119"/>
      <c r="I11" s="119"/>
      <c r="J11" s="119"/>
      <c r="K11" s="119"/>
      <c r="L11" s="119"/>
      <c r="M11" s="119"/>
      <c r="N11" s="120"/>
      <c r="O11" s="51"/>
    </row>
    <row r="12" spans="1:15" ht="15">
      <c r="A12" s="51"/>
      <c r="B12" s="72"/>
      <c r="C12" s="129" t="s">
        <v>248</v>
      </c>
      <c r="D12" s="130"/>
      <c r="E12" s="63"/>
      <c r="F12" s="73"/>
      <c r="G12" s="129" t="s">
        <v>53</v>
      </c>
      <c r="H12" s="119"/>
      <c r="I12" s="119"/>
      <c r="J12" s="119"/>
      <c r="K12" s="119"/>
      <c r="L12" s="119"/>
      <c r="M12" s="119"/>
      <c r="N12" s="120"/>
      <c r="O12" s="51"/>
    </row>
    <row r="13" spans="1:15" ht="15.75">
      <c r="A13" s="46"/>
      <c r="B13" s="48"/>
      <c r="C13" s="48"/>
      <c r="D13" s="48"/>
      <c r="E13" s="48"/>
      <c r="F13" s="74" t="s">
        <v>157</v>
      </c>
      <c r="G13" s="57"/>
      <c r="H13" s="57"/>
      <c r="I13" s="57"/>
      <c r="J13" s="48"/>
      <c r="K13" s="48"/>
      <c r="L13" s="48"/>
      <c r="M13" s="75"/>
      <c r="N13" s="36"/>
      <c r="O13" s="58"/>
    </row>
    <row r="14" spans="1:15" ht="15">
      <c r="A14" s="46"/>
      <c r="B14" s="76" t="s">
        <v>158</v>
      </c>
      <c r="C14" s="48"/>
      <c r="D14" s="48"/>
      <c r="E14" s="48"/>
      <c r="F14" s="77" t="s">
        <v>159</v>
      </c>
      <c r="G14" s="77" t="s">
        <v>160</v>
      </c>
      <c r="H14" s="77" t="s">
        <v>161</v>
      </c>
      <c r="I14" s="77" t="s">
        <v>162</v>
      </c>
      <c r="J14" s="77" t="s">
        <v>163</v>
      </c>
      <c r="K14" s="131" t="s">
        <v>164</v>
      </c>
      <c r="L14" s="132"/>
      <c r="M14" s="78" t="s">
        <v>165</v>
      </c>
      <c r="N14" s="79" t="s">
        <v>166</v>
      </c>
      <c r="O14" s="51"/>
    </row>
    <row r="15" spans="1:15" ht="15">
      <c r="A15" s="51"/>
      <c r="B15" s="80" t="s">
        <v>167</v>
      </c>
      <c r="C15" s="81" t="str">
        <f>IF(C8&gt;"",C8&amp;" - "&amp;G8,"")</f>
        <v>Merimaa Kai - Simelius Erkki</v>
      </c>
      <c r="D15" s="82"/>
      <c r="E15" s="83"/>
      <c r="F15" s="84">
        <v>6</v>
      </c>
      <c r="G15" s="84">
        <v>2</v>
      </c>
      <c r="H15" s="84">
        <v>4</v>
      </c>
      <c r="I15" s="84"/>
      <c r="J15" s="84"/>
      <c r="K15" s="85">
        <f>IF(ISBLANK(F15),"",COUNTIF(F15:J15,"&gt;=0"))</f>
        <v>3</v>
      </c>
      <c r="L15" s="86">
        <f>IF(ISBLANK(F15),"",(IF(LEFT(F15,1)="-",1,0)+IF(LEFT(G15,1)="-",1,0)+IF(LEFT(H15,1)="-",1,0)+IF(LEFT(I15,1)="-",1,0)+IF(LEFT(J15,1)="-",1,0)))</f>
        <v>0</v>
      </c>
      <c r="M15" s="87">
        <f aca="true" t="shared" si="0" ref="M15:N19">IF(K15=3,1,"")</f>
        <v>1</v>
      </c>
      <c r="N15" s="88">
        <f t="shared" si="0"/>
      </c>
      <c r="O15" s="51"/>
    </row>
    <row r="16" spans="1:15" ht="15">
      <c r="A16" s="51"/>
      <c r="B16" s="80" t="s">
        <v>168</v>
      </c>
      <c r="C16" s="82" t="str">
        <f>IF(C9&gt;"",C9&amp;" - "&amp;G9,"")</f>
        <v>Lappalainen Pekka - Nummelin Kari</v>
      </c>
      <c r="D16" s="81"/>
      <c r="E16" s="83"/>
      <c r="F16" s="89">
        <v>3</v>
      </c>
      <c r="G16" s="84">
        <v>6</v>
      </c>
      <c r="H16" s="84">
        <v>9</v>
      </c>
      <c r="I16" s="84"/>
      <c r="J16" s="84"/>
      <c r="K16" s="85">
        <f>IF(ISBLANK(F16),"",COUNTIF(F16:J16,"&gt;=0"))</f>
        <v>3</v>
      </c>
      <c r="L16" s="86">
        <f>IF(ISBLANK(F16),"",(IF(LEFT(F16,1)="-",1,0)+IF(LEFT(G16,1)="-",1,0)+IF(LEFT(H16,1)="-",1,0)+IF(LEFT(I16,1)="-",1,0)+IF(LEFT(J16,1)="-",1,0)))</f>
        <v>0</v>
      </c>
      <c r="M16" s="87">
        <f t="shared" si="0"/>
        <v>1</v>
      </c>
      <c r="N16" s="88">
        <f t="shared" si="0"/>
      </c>
      <c r="O16" s="51"/>
    </row>
    <row r="17" spans="1:15" ht="15">
      <c r="A17" s="51"/>
      <c r="B17" s="90" t="s">
        <v>169</v>
      </c>
      <c r="C17" s="91" t="str">
        <f>IF(C11&gt;"",C11&amp;" / "&amp;C12,"")</f>
        <v>Lappalainen Pekka / Makkonen Pauli</v>
      </c>
      <c r="D17" s="92" t="str">
        <f>IF(G11&gt;"",G11&amp;" / "&amp;G12,"")</f>
        <v>Nummelin Kari / Simelius Erkki</v>
      </c>
      <c r="E17" s="93"/>
      <c r="F17" s="94">
        <v>7</v>
      </c>
      <c r="G17" s="95">
        <v>6</v>
      </c>
      <c r="H17" s="96">
        <v>5</v>
      </c>
      <c r="I17" s="96"/>
      <c r="J17" s="96"/>
      <c r="K17" s="85">
        <f>IF(ISBLANK(F17),"",COUNTIF(F17:J17,"&gt;=0"))</f>
        <v>3</v>
      </c>
      <c r="L17" s="86">
        <f>IF(ISBLANK(F17),"",(IF(LEFT(F17,1)="-",1,0)+IF(LEFT(G17,1)="-",1,0)+IF(LEFT(H17,1)="-",1,0)+IF(LEFT(I17,1)="-",1,0)+IF(LEFT(J17,1)="-",1,0)))</f>
        <v>0</v>
      </c>
      <c r="M17" s="87">
        <f t="shared" si="0"/>
        <v>1</v>
      </c>
      <c r="N17" s="88">
        <f t="shared" si="0"/>
      </c>
      <c r="O17" s="51"/>
    </row>
    <row r="18" spans="1:15" ht="15">
      <c r="A18" s="51"/>
      <c r="B18" s="80" t="s">
        <v>170</v>
      </c>
      <c r="C18" s="82" t="str">
        <f>IF(C8&gt;"",C8&amp;" - "&amp;G9,"")</f>
        <v>Merimaa Kai - Nummelin Kari</v>
      </c>
      <c r="D18" s="81"/>
      <c r="E18" s="83"/>
      <c r="F18" s="97"/>
      <c r="G18" s="84"/>
      <c r="H18" s="84"/>
      <c r="I18" s="84"/>
      <c r="J18" s="98"/>
      <c r="K18" s="85">
        <f>IF(ISBLANK(F18),"",COUNTIF(F18:J18,"&gt;=0"))</f>
      </c>
      <c r="L18" s="86">
        <f>IF(ISBLANK(F18),"",(IF(LEFT(F18,1)="-",1,0)+IF(LEFT(G18,1)="-",1,0)+IF(LEFT(H18,1)="-",1,0)+IF(LEFT(I18,1)="-",1,0)+IF(LEFT(J18,1)="-",1,0)))</f>
      </c>
      <c r="M18" s="87">
        <f t="shared" si="0"/>
      </c>
      <c r="N18" s="88">
        <f t="shared" si="0"/>
      </c>
      <c r="O18" s="51"/>
    </row>
    <row r="19" spans="1:15" ht="15.75" thickBot="1">
      <c r="A19" s="51"/>
      <c r="B19" s="80" t="s">
        <v>171</v>
      </c>
      <c r="C19" s="82" t="str">
        <f>IF(C9&gt;"",C9&amp;" - "&amp;G8,"")</f>
        <v>Lappalainen Pekka - Simelius Erkki</v>
      </c>
      <c r="D19" s="81"/>
      <c r="E19" s="83"/>
      <c r="F19" s="98"/>
      <c r="G19" s="84"/>
      <c r="H19" s="98"/>
      <c r="I19" s="84"/>
      <c r="J19" s="84"/>
      <c r="K19" s="85">
        <f>IF(ISBLANK(F19),"",COUNTIF(F19:J19,"&gt;=0"))</f>
      </c>
      <c r="L19" s="99">
        <f>IF(ISBLANK(F19),"",(IF(LEFT(F19,1)="-",1,0)+IF(LEFT(G19,1)="-",1,0)+IF(LEFT(H19,1)="-",1,0)+IF(LEFT(I19,1)="-",1,0)+IF(LEFT(J19,1)="-",1,0)))</f>
      </c>
      <c r="M19" s="109">
        <f t="shared" si="0"/>
      </c>
      <c r="N19" s="110">
        <f t="shared" si="0"/>
      </c>
      <c r="O19" s="51"/>
    </row>
    <row r="20" spans="1:15" ht="16.5" thickBot="1">
      <c r="A20" s="46"/>
      <c r="B20" s="48"/>
      <c r="C20" s="48"/>
      <c r="D20" s="48"/>
      <c r="E20" s="48"/>
      <c r="F20" s="48"/>
      <c r="G20" s="48"/>
      <c r="H20" s="48"/>
      <c r="I20" s="100" t="s">
        <v>172</v>
      </c>
      <c r="J20" s="101"/>
      <c r="K20" s="102">
        <f>IF(ISBLANK(D15),"",SUM(K15:K19))</f>
      </c>
      <c r="L20" s="108">
        <f>IF(ISBLANK(E15),"",SUM(L15:L19))</f>
      </c>
      <c r="M20" s="111">
        <f>IF(ISBLANK(F15),"",SUM(M15:M19))</f>
        <v>3</v>
      </c>
      <c r="N20" s="112">
        <f>IF(ISBLANK(F15),"",SUM(N15:N19))</f>
        <v>0</v>
      </c>
      <c r="O20" s="58"/>
    </row>
    <row r="21" spans="1:15" ht="15">
      <c r="A21" s="46"/>
      <c r="B21" s="47" t="s">
        <v>173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8"/>
    </row>
    <row r="22" spans="1:15" ht="15">
      <c r="A22" s="46"/>
      <c r="B22" s="103" t="s">
        <v>174</v>
      </c>
      <c r="C22" s="103"/>
      <c r="D22" s="103" t="s">
        <v>175</v>
      </c>
      <c r="E22" s="104"/>
      <c r="F22" s="103"/>
      <c r="G22" s="103" t="s">
        <v>176</v>
      </c>
      <c r="H22" s="104"/>
      <c r="I22" s="103"/>
      <c r="J22" s="32" t="s">
        <v>177</v>
      </c>
      <c r="K22" s="36"/>
      <c r="L22" s="48"/>
      <c r="M22" s="48"/>
      <c r="N22" s="48"/>
      <c r="O22" s="58"/>
    </row>
    <row r="23" spans="1:15" ht="18.75" thickBot="1">
      <c r="A23" s="46"/>
      <c r="B23" s="48"/>
      <c r="C23" s="48"/>
      <c r="D23" s="48"/>
      <c r="E23" s="48"/>
      <c r="F23" s="48"/>
      <c r="G23" s="48"/>
      <c r="H23" s="48"/>
      <c r="I23" s="48"/>
      <c r="J23" s="133" t="str">
        <f>IF(M20=3,C7,IF(N20=3,G7,""))</f>
        <v>Wega</v>
      </c>
      <c r="K23" s="134"/>
      <c r="L23" s="134"/>
      <c r="M23" s="134"/>
      <c r="N23" s="135"/>
      <c r="O23" s="58"/>
    </row>
    <row r="24" spans="1:15" ht="18.75" thickTop="1">
      <c r="A24" s="105"/>
      <c r="B24" s="106"/>
      <c r="C24" s="106"/>
      <c r="D24" s="106"/>
      <c r="E24" s="106"/>
      <c r="F24" s="106"/>
      <c r="G24" s="106"/>
      <c r="H24" s="106"/>
      <c r="I24" s="106"/>
      <c r="J24" s="113"/>
      <c r="K24" s="113"/>
      <c r="L24" s="113"/>
      <c r="M24" s="113"/>
      <c r="N24" s="113"/>
      <c r="O24" s="107"/>
    </row>
  </sheetData>
  <sheetProtection/>
  <mergeCells count="17">
    <mergeCell ref="C12:D12"/>
    <mergeCell ref="G12:N12"/>
    <mergeCell ref="K14:L14"/>
    <mergeCell ref="J23:N23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3" max="4" width="23.57421875" style="0" customWidth="1"/>
    <col min="5" max="5" width="5.7109375" style="0" customWidth="1"/>
    <col min="6" max="10" width="6.421875" style="0" customWidth="1"/>
    <col min="11" max="14" width="3.57421875" style="0" customWidth="1"/>
    <col min="15" max="15" width="2.140625" style="0" customWidth="1"/>
  </cols>
  <sheetData>
    <row r="1" spans="1:15" ht="15.75">
      <c r="A1" s="41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.75">
      <c r="A2" s="46"/>
      <c r="B2" s="36"/>
      <c r="C2" s="47" t="s">
        <v>135</v>
      </c>
      <c r="D2" s="48"/>
      <c r="E2" s="48"/>
      <c r="F2" s="36"/>
      <c r="G2" s="49" t="s">
        <v>136</v>
      </c>
      <c r="H2" s="50"/>
      <c r="I2" s="118" t="s">
        <v>178</v>
      </c>
      <c r="J2" s="119"/>
      <c r="K2" s="119"/>
      <c r="L2" s="119"/>
      <c r="M2" s="119"/>
      <c r="N2" s="120"/>
      <c r="O2" s="51"/>
    </row>
    <row r="3" spans="1:15" ht="20.25">
      <c r="A3" s="46"/>
      <c r="B3" s="52"/>
      <c r="C3" s="53" t="s">
        <v>137</v>
      </c>
      <c r="D3" s="48"/>
      <c r="E3" s="48"/>
      <c r="F3" s="36"/>
      <c r="G3" s="49" t="s">
        <v>138</v>
      </c>
      <c r="H3" s="50"/>
      <c r="I3" s="118" t="s">
        <v>14</v>
      </c>
      <c r="J3" s="119"/>
      <c r="K3" s="119"/>
      <c r="L3" s="119"/>
      <c r="M3" s="119"/>
      <c r="N3" s="120"/>
      <c r="O3" s="51"/>
    </row>
    <row r="4" spans="1:15" ht="15">
      <c r="A4" s="46"/>
      <c r="B4" s="48"/>
      <c r="C4" s="54" t="s">
        <v>139</v>
      </c>
      <c r="D4" s="48"/>
      <c r="E4" s="48"/>
      <c r="F4" s="48"/>
      <c r="G4" s="49" t="s">
        <v>140</v>
      </c>
      <c r="H4" s="55"/>
      <c r="I4" s="118"/>
      <c r="J4" s="118"/>
      <c r="K4" s="118"/>
      <c r="L4" s="118"/>
      <c r="M4" s="118"/>
      <c r="N4" s="121"/>
      <c r="O4" s="51"/>
    </row>
    <row r="5" spans="1:15" ht="15.75">
      <c r="A5" s="46"/>
      <c r="B5" s="48"/>
      <c r="C5" s="48"/>
      <c r="D5" s="48"/>
      <c r="E5" s="48"/>
      <c r="F5" s="48"/>
      <c r="G5" s="49" t="s">
        <v>141</v>
      </c>
      <c r="H5" s="50"/>
      <c r="I5" s="122">
        <v>41951</v>
      </c>
      <c r="J5" s="123"/>
      <c r="K5" s="123"/>
      <c r="L5" s="56" t="s">
        <v>142</v>
      </c>
      <c r="M5" s="124"/>
      <c r="N5" s="121"/>
      <c r="O5" s="51"/>
    </row>
    <row r="6" spans="1:15" ht="15">
      <c r="A6" s="46"/>
      <c r="B6" s="36"/>
      <c r="C6" s="57" t="s">
        <v>143</v>
      </c>
      <c r="D6" s="48"/>
      <c r="E6" s="48"/>
      <c r="F6" s="48"/>
      <c r="G6" s="57" t="s">
        <v>143</v>
      </c>
      <c r="H6" s="48"/>
      <c r="I6" s="48"/>
      <c r="J6" s="48"/>
      <c r="K6" s="48"/>
      <c r="L6" s="48"/>
      <c r="M6" s="48"/>
      <c r="N6" s="48"/>
      <c r="O6" s="58"/>
    </row>
    <row r="7" spans="1:15" ht="15.75">
      <c r="A7" s="51"/>
      <c r="B7" s="59" t="s">
        <v>144</v>
      </c>
      <c r="C7" s="125" t="s">
        <v>210</v>
      </c>
      <c r="D7" s="126"/>
      <c r="E7" s="60"/>
      <c r="F7" s="61" t="s">
        <v>145</v>
      </c>
      <c r="G7" s="125" t="s">
        <v>211</v>
      </c>
      <c r="H7" s="127"/>
      <c r="I7" s="127"/>
      <c r="J7" s="127"/>
      <c r="K7" s="127"/>
      <c r="L7" s="127"/>
      <c r="M7" s="127"/>
      <c r="N7" s="128"/>
      <c r="O7" s="51"/>
    </row>
    <row r="8" spans="1:15" ht="15">
      <c r="A8" s="51"/>
      <c r="B8" s="62" t="s">
        <v>146</v>
      </c>
      <c r="C8" s="129" t="s">
        <v>147</v>
      </c>
      <c r="D8" s="130"/>
      <c r="E8" s="63"/>
      <c r="F8" s="64" t="s">
        <v>148</v>
      </c>
      <c r="G8" s="129" t="s">
        <v>149</v>
      </c>
      <c r="H8" s="119"/>
      <c r="I8" s="119"/>
      <c r="J8" s="119"/>
      <c r="K8" s="119"/>
      <c r="L8" s="119"/>
      <c r="M8" s="119"/>
      <c r="N8" s="120"/>
      <c r="O8" s="51"/>
    </row>
    <row r="9" spans="1:15" ht="15">
      <c r="A9" s="51"/>
      <c r="B9" s="65" t="s">
        <v>150</v>
      </c>
      <c r="C9" s="129" t="s">
        <v>212</v>
      </c>
      <c r="D9" s="130"/>
      <c r="E9" s="63"/>
      <c r="F9" s="66" t="s">
        <v>152</v>
      </c>
      <c r="G9" s="129" t="s">
        <v>153</v>
      </c>
      <c r="H9" s="119"/>
      <c r="I9" s="119"/>
      <c r="J9" s="119"/>
      <c r="K9" s="119"/>
      <c r="L9" s="119"/>
      <c r="M9" s="119"/>
      <c r="N9" s="120"/>
      <c r="O9" s="51"/>
    </row>
    <row r="10" spans="1:15" ht="15">
      <c r="A10" s="46"/>
      <c r="B10" s="67" t="s">
        <v>154</v>
      </c>
      <c r="C10" s="68"/>
      <c r="D10" s="69"/>
      <c r="E10" s="70"/>
      <c r="F10" s="67" t="s">
        <v>154</v>
      </c>
      <c r="G10" s="71"/>
      <c r="H10" s="71"/>
      <c r="I10" s="71"/>
      <c r="J10" s="71"/>
      <c r="K10" s="71"/>
      <c r="L10" s="71"/>
      <c r="M10" s="71"/>
      <c r="N10" s="71"/>
      <c r="O10" s="58"/>
    </row>
    <row r="11" spans="1:15" ht="15">
      <c r="A11" s="51"/>
      <c r="B11" s="62"/>
      <c r="C11" s="129" t="s">
        <v>155</v>
      </c>
      <c r="D11" s="130"/>
      <c r="E11" s="63"/>
      <c r="F11" s="64"/>
      <c r="G11" s="129" t="s">
        <v>213</v>
      </c>
      <c r="H11" s="119"/>
      <c r="I11" s="119"/>
      <c r="J11" s="119"/>
      <c r="K11" s="119"/>
      <c r="L11" s="119"/>
      <c r="M11" s="119"/>
      <c r="N11" s="120"/>
      <c r="O11" s="51"/>
    </row>
    <row r="12" spans="1:15" ht="15">
      <c r="A12" s="51"/>
      <c r="B12" s="72"/>
      <c r="C12" s="129" t="s">
        <v>156</v>
      </c>
      <c r="D12" s="130"/>
      <c r="E12" s="63"/>
      <c r="F12" s="73"/>
      <c r="G12" s="129" t="s">
        <v>151</v>
      </c>
      <c r="H12" s="119"/>
      <c r="I12" s="119"/>
      <c r="J12" s="119"/>
      <c r="K12" s="119"/>
      <c r="L12" s="119"/>
      <c r="M12" s="119"/>
      <c r="N12" s="120"/>
      <c r="O12" s="51"/>
    </row>
    <row r="13" spans="1:15" ht="15.75">
      <c r="A13" s="46"/>
      <c r="B13" s="48"/>
      <c r="C13" s="48"/>
      <c r="D13" s="48"/>
      <c r="E13" s="48"/>
      <c r="F13" s="74" t="s">
        <v>157</v>
      </c>
      <c r="G13" s="57"/>
      <c r="H13" s="57"/>
      <c r="I13" s="57"/>
      <c r="J13" s="48"/>
      <c r="K13" s="48"/>
      <c r="L13" s="48"/>
      <c r="M13" s="75"/>
      <c r="N13" s="36"/>
      <c r="O13" s="58"/>
    </row>
    <row r="14" spans="1:15" ht="15">
      <c r="A14" s="46"/>
      <c r="B14" s="76" t="s">
        <v>158</v>
      </c>
      <c r="C14" s="48"/>
      <c r="D14" s="48"/>
      <c r="E14" s="48"/>
      <c r="F14" s="77" t="s">
        <v>159</v>
      </c>
      <c r="G14" s="77" t="s">
        <v>160</v>
      </c>
      <c r="H14" s="77" t="s">
        <v>161</v>
      </c>
      <c r="I14" s="77" t="s">
        <v>162</v>
      </c>
      <c r="J14" s="77" t="s">
        <v>163</v>
      </c>
      <c r="K14" s="131" t="s">
        <v>164</v>
      </c>
      <c r="L14" s="132"/>
      <c r="M14" s="78" t="s">
        <v>165</v>
      </c>
      <c r="N14" s="79" t="s">
        <v>166</v>
      </c>
      <c r="O14" s="51"/>
    </row>
    <row r="15" spans="1:15" ht="15">
      <c r="A15" s="51"/>
      <c r="B15" s="80" t="s">
        <v>167</v>
      </c>
      <c r="C15" s="81" t="str">
        <f>IF(C8&gt;"",C8&amp;" - "&amp;G8,"")</f>
        <v>aa - xx</v>
      </c>
      <c r="D15" s="82"/>
      <c r="E15" s="83"/>
      <c r="F15" s="84"/>
      <c r="G15" s="84"/>
      <c r="H15" s="84"/>
      <c r="I15" s="84"/>
      <c r="J15" s="84"/>
      <c r="K15" s="85">
        <f>IF(ISBLANK(F15),"",COUNTIF(F15:J15,"&gt;=0"))</f>
      </c>
      <c r="L15" s="86">
        <f>IF(ISBLANK(F15),"",(IF(LEFT(F15,1)="-",1,0)+IF(LEFT(G15,1)="-",1,0)+IF(LEFT(H15,1)="-",1,0)+IF(LEFT(I15,1)="-",1,0)+IF(LEFT(J15,1)="-",1,0)))</f>
      </c>
      <c r="M15" s="87">
        <f aca="true" t="shared" si="0" ref="M15:N19">IF(K15=3,1,"")</f>
      </c>
      <c r="N15" s="88">
        <f t="shared" si="0"/>
      </c>
      <c r="O15" s="51"/>
    </row>
    <row r="16" spans="1:15" ht="15">
      <c r="A16" s="51"/>
      <c r="B16" s="80" t="s">
        <v>168</v>
      </c>
      <c r="C16" s="82" t="str">
        <f>IF(C9&gt;"",C9&amp;" - "&amp;G9,"")</f>
        <v>bb - yy</v>
      </c>
      <c r="D16" s="81"/>
      <c r="E16" s="83"/>
      <c r="F16" s="89"/>
      <c r="G16" s="84"/>
      <c r="H16" s="84"/>
      <c r="I16" s="84"/>
      <c r="J16" s="84"/>
      <c r="K16" s="85">
        <f>IF(ISBLANK(F16),"",COUNTIF(F16:J16,"&gt;=0"))</f>
      </c>
      <c r="L16" s="86">
        <f>IF(ISBLANK(F16),"",(IF(LEFT(F16,1)="-",1,0)+IF(LEFT(G16,1)="-",1,0)+IF(LEFT(H16,1)="-",1,0)+IF(LEFT(I16,1)="-",1,0)+IF(LEFT(J16,1)="-",1,0)))</f>
      </c>
      <c r="M16" s="87">
        <f t="shared" si="0"/>
      </c>
      <c r="N16" s="88">
        <f t="shared" si="0"/>
      </c>
      <c r="O16" s="51"/>
    </row>
    <row r="17" spans="1:15" ht="15">
      <c r="A17" s="51"/>
      <c r="B17" s="90" t="s">
        <v>169</v>
      </c>
      <c r="C17" s="91" t="str">
        <f>IF(C11&gt;"",C11&amp;" / "&amp;C12,"")</f>
        <v>cc / dd</v>
      </c>
      <c r="D17" s="92" t="str">
        <f>IF(G11&gt;"",G11&amp;" / "&amp;G12,"")</f>
        <v>zz / nn</v>
      </c>
      <c r="E17" s="93"/>
      <c r="F17" s="94"/>
      <c r="G17" s="95"/>
      <c r="H17" s="96"/>
      <c r="I17" s="96"/>
      <c r="J17" s="96"/>
      <c r="K17" s="85">
        <f>IF(ISBLANK(F17),"",COUNTIF(F17:J17,"&gt;=0"))</f>
      </c>
      <c r="L17" s="86">
        <f>IF(ISBLANK(F17),"",(IF(LEFT(F17,1)="-",1,0)+IF(LEFT(G17,1)="-",1,0)+IF(LEFT(H17,1)="-",1,0)+IF(LEFT(I17,1)="-",1,0)+IF(LEFT(J17,1)="-",1,0)))</f>
      </c>
      <c r="M17" s="87">
        <f t="shared" si="0"/>
      </c>
      <c r="N17" s="88">
        <f t="shared" si="0"/>
      </c>
      <c r="O17" s="51"/>
    </row>
    <row r="18" spans="1:15" ht="15">
      <c r="A18" s="51"/>
      <c r="B18" s="80" t="s">
        <v>170</v>
      </c>
      <c r="C18" s="82" t="str">
        <f>IF(C8&gt;"",C8&amp;" - "&amp;G9,"")</f>
        <v>aa - yy</v>
      </c>
      <c r="D18" s="81"/>
      <c r="E18" s="83"/>
      <c r="F18" s="97"/>
      <c r="G18" s="84"/>
      <c r="H18" s="84"/>
      <c r="I18" s="84"/>
      <c r="J18" s="98"/>
      <c r="K18" s="85">
        <f>IF(ISBLANK(F18),"",COUNTIF(F18:J18,"&gt;=0"))</f>
      </c>
      <c r="L18" s="86">
        <f>IF(ISBLANK(F18),"",(IF(LEFT(F18,1)="-",1,0)+IF(LEFT(G18,1)="-",1,0)+IF(LEFT(H18,1)="-",1,0)+IF(LEFT(I18,1)="-",1,0)+IF(LEFT(J18,1)="-",1,0)))</f>
      </c>
      <c r="M18" s="87">
        <f t="shared" si="0"/>
      </c>
      <c r="N18" s="88">
        <f t="shared" si="0"/>
      </c>
      <c r="O18" s="51"/>
    </row>
    <row r="19" spans="1:15" ht="15.75" thickBot="1">
      <c r="A19" s="51"/>
      <c r="B19" s="80" t="s">
        <v>171</v>
      </c>
      <c r="C19" s="82" t="str">
        <f>IF(C9&gt;"",C9&amp;" - "&amp;G8,"")</f>
        <v>bb - xx</v>
      </c>
      <c r="D19" s="81"/>
      <c r="E19" s="83"/>
      <c r="F19" s="98"/>
      <c r="G19" s="84"/>
      <c r="H19" s="98"/>
      <c r="I19" s="84"/>
      <c r="J19" s="84"/>
      <c r="K19" s="85">
        <f>IF(ISBLANK(F19),"",COUNTIF(F19:J19,"&gt;=0"))</f>
      </c>
      <c r="L19" s="99">
        <f>IF(ISBLANK(F19),"",(IF(LEFT(F19,1)="-",1,0)+IF(LEFT(G19,1)="-",1,0)+IF(LEFT(H19,1)="-",1,0)+IF(LEFT(I19,1)="-",1,0)+IF(LEFT(J19,1)="-",1,0)))</f>
      </c>
      <c r="M19" s="109">
        <f t="shared" si="0"/>
      </c>
      <c r="N19" s="110">
        <f t="shared" si="0"/>
      </c>
      <c r="O19" s="51"/>
    </row>
    <row r="20" spans="1:15" ht="16.5" thickBot="1">
      <c r="A20" s="46"/>
      <c r="B20" s="48"/>
      <c r="C20" s="48"/>
      <c r="D20" s="48"/>
      <c r="E20" s="48"/>
      <c r="F20" s="48"/>
      <c r="G20" s="48"/>
      <c r="H20" s="48"/>
      <c r="I20" s="100" t="s">
        <v>172</v>
      </c>
      <c r="J20" s="101"/>
      <c r="K20" s="102">
        <f>IF(ISBLANK(D15),"",SUM(K15:K19))</f>
      </c>
      <c r="L20" s="108">
        <f>IF(ISBLANK(E15),"",SUM(L15:L19))</f>
      </c>
      <c r="M20" s="111">
        <f>IF(ISBLANK(F15),"",SUM(M15:M19))</f>
      </c>
      <c r="N20" s="112">
        <f>IF(ISBLANK(F15),"",SUM(N15:N19))</f>
      </c>
      <c r="O20" s="58"/>
    </row>
    <row r="21" spans="1:15" ht="15">
      <c r="A21" s="46"/>
      <c r="B21" s="47" t="s">
        <v>173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8"/>
    </row>
    <row r="22" spans="1:15" ht="15">
      <c r="A22" s="46"/>
      <c r="B22" s="103" t="s">
        <v>174</v>
      </c>
      <c r="C22" s="103"/>
      <c r="D22" s="103" t="s">
        <v>175</v>
      </c>
      <c r="E22" s="104"/>
      <c r="F22" s="103"/>
      <c r="G22" s="103" t="s">
        <v>176</v>
      </c>
      <c r="H22" s="104"/>
      <c r="I22" s="103"/>
      <c r="J22" s="32" t="s">
        <v>177</v>
      </c>
      <c r="K22" s="36"/>
      <c r="L22" s="48"/>
      <c r="M22" s="48"/>
      <c r="N22" s="48"/>
      <c r="O22" s="58"/>
    </row>
    <row r="23" spans="1:15" ht="18.75" thickBot="1">
      <c r="A23" s="46"/>
      <c r="B23" s="48"/>
      <c r="C23" s="48"/>
      <c r="D23" s="48"/>
      <c r="E23" s="48"/>
      <c r="F23" s="48"/>
      <c r="G23" s="48"/>
      <c r="H23" s="48"/>
      <c r="I23" s="48"/>
      <c r="J23" s="133">
        <f>IF(M20=3,C7,IF(N20=3,G7,""))</f>
      </c>
      <c r="K23" s="134"/>
      <c r="L23" s="134"/>
      <c r="M23" s="134"/>
      <c r="N23" s="135"/>
      <c r="O23" s="58"/>
    </row>
    <row r="24" spans="1:15" ht="18.75" thickTop="1">
      <c r="A24" s="105"/>
      <c r="B24" s="106"/>
      <c r="C24" s="106"/>
      <c r="D24" s="106"/>
      <c r="E24" s="106"/>
      <c r="F24" s="106"/>
      <c r="G24" s="106"/>
      <c r="H24" s="106"/>
      <c r="I24" s="106"/>
      <c r="J24" s="113"/>
      <c r="K24" s="113"/>
      <c r="L24" s="113"/>
      <c r="M24" s="113"/>
      <c r="N24" s="113"/>
      <c r="O24" s="107"/>
    </row>
  </sheetData>
  <sheetProtection/>
  <mergeCells count="17">
    <mergeCell ref="C12:D12"/>
    <mergeCell ref="G12:N12"/>
    <mergeCell ref="K14:L14"/>
    <mergeCell ref="J23:N23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0" customWidth="1"/>
    <col min="2" max="2" width="5.8515625" style="1" customWidth="1"/>
    <col min="3" max="3" width="19.28125" style="0" customWidth="1"/>
    <col min="4" max="4" width="20.7109375" style="0" customWidth="1"/>
    <col min="5" max="5" width="11.00390625" style="0" customWidth="1"/>
    <col min="6" max="6" width="9.140625" style="0" customWidth="1"/>
    <col min="7" max="7" width="5.7109375" style="0" customWidth="1"/>
  </cols>
  <sheetData>
    <row r="1" spans="1:7" ht="15">
      <c r="A1" t="s">
        <v>0</v>
      </c>
      <c r="B1" s="1" t="s">
        <v>1</v>
      </c>
      <c r="C1" t="s">
        <v>2</v>
      </c>
      <c r="D1" t="s">
        <v>3</v>
      </c>
      <c r="E1" s="1" t="s">
        <v>125</v>
      </c>
      <c r="F1" s="1" t="s">
        <v>126</v>
      </c>
      <c r="G1" s="1" t="s">
        <v>134</v>
      </c>
    </row>
    <row r="2" spans="1:8" ht="15">
      <c r="A2" t="s">
        <v>66</v>
      </c>
      <c r="B2" s="1">
        <v>35</v>
      </c>
      <c r="C2" t="s">
        <v>122</v>
      </c>
      <c r="D2" t="s">
        <v>123</v>
      </c>
      <c r="E2" s="1">
        <v>25</v>
      </c>
      <c r="F2" s="1">
        <v>66</v>
      </c>
      <c r="G2" s="1">
        <f>SUM(E2:F2)</f>
        <v>91</v>
      </c>
      <c r="H2" t="s">
        <v>127</v>
      </c>
    </row>
    <row r="3" spans="1:7" ht="15">
      <c r="A3" t="s">
        <v>21</v>
      </c>
      <c r="B3" s="1">
        <v>35</v>
      </c>
      <c r="C3" t="s">
        <v>19</v>
      </c>
      <c r="D3" t="s">
        <v>20</v>
      </c>
      <c r="E3" s="1">
        <v>120</v>
      </c>
      <c r="F3" s="1">
        <v>91</v>
      </c>
      <c r="G3" s="1">
        <f aca="true" t="shared" si="0" ref="G3:G51">SUM(E3:F3)</f>
        <v>211</v>
      </c>
    </row>
    <row r="4" spans="1:7" ht="15">
      <c r="A4" t="s">
        <v>24</v>
      </c>
      <c r="B4" s="1">
        <v>35</v>
      </c>
      <c r="C4" t="s">
        <v>22</v>
      </c>
      <c r="D4" t="s">
        <v>23</v>
      </c>
      <c r="E4" s="1">
        <v>85</v>
      </c>
      <c r="F4" s="1">
        <v>138</v>
      </c>
      <c r="G4" s="1">
        <f t="shared" si="0"/>
        <v>223</v>
      </c>
    </row>
    <row r="5" spans="1:7" ht="15">
      <c r="A5" t="s">
        <v>88</v>
      </c>
      <c r="B5" s="1">
        <v>35</v>
      </c>
      <c r="C5" t="s">
        <v>90</v>
      </c>
      <c r="D5" t="s">
        <v>89</v>
      </c>
      <c r="E5" s="1">
        <v>85</v>
      </c>
      <c r="F5" s="1">
        <v>146</v>
      </c>
      <c r="G5" s="1">
        <f t="shared" si="0"/>
        <v>231</v>
      </c>
    </row>
    <row r="6" spans="1:7" ht="15">
      <c r="A6" t="s">
        <v>36</v>
      </c>
      <c r="B6" s="1">
        <v>35</v>
      </c>
      <c r="C6" t="s">
        <v>62</v>
      </c>
      <c r="D6" t="s">
        <v>63</v>
      </c>
      <c r="E6" s="1">
        <v>253</v>
      </c>
      <c r="F6" s="1">
        <v>99</v>
      </c>
      <c r="G6" s="1">
        <f t="shared" si="0"/>
        <v>352</v>
      </c>
    </row>
    <row r="7" spans="1:7" ht="15">
      <c r="A7" t="s">
        <v>27</v>
      </c>
      <c r="B7" s="1">
        <v>35</v>
      </c>
      <c r="C7" t="s">
        <v>26</v>
      </c>
      <c r="D7" t="s">
        <v>25</v>
      </c>
      <c r="E7" s="1">
        <v>243</v>
      </c>
      <c r="F7" s="1">
        <v>180</v>
      </c>
      <c r="G7" s="1">
        <f t="shared" si="0"/>
        <v>423</v>
      </c>
    </row>
    <row r="8" spans="5:7" ht="15">
      <c r="E8" s="1"/>
      <c r="F8" s="1"/>
      <c r="G8" s="1">
        <f t="shared" si="0"/>
        <v>0</v>
      </c>
    </row>
    <row r="9" spans="1:8" ht="15">
      <c r="A9" t="s">
        <v>35</v>
      </c>
      <c r="B9" s="1">
        <v>40</v>
      </c>
      <c r="C9" t="s">
        <v>32</v>
      </c>
      <c r="D9" t="s">
        <v>33</v>
      </c>
      <c r="E9" s="1">
        <v>19</v>
      </c>
      <c r="F9" s="1">
        <v>45</v>
      </c>
      <c r="G9" s="1">
        <f t="shared" si="0"/>
        <v>64</v>
      </c>
      <c r="H9" t="s">
        <v>128</v>
      </c>
    </row>
    <row r="10" spans="1:7" ht="15">
      <c r="A10" t="s">
        <v>81</v>
      </c>
      <c r="B10" s="1">
        <v>40</v>
      </c>
      <c r="C10" t="s">
        <v>79</v>
      </c>
      <c r="D10" t="s">
        <v>80</v>
      </c>
      <c r="E10" s="1">
        <v>60</v>
      </c>
      <c r="F10" s="1">
        <v>61</v>
      </c>
      <c r="G10" s="1">
        <f t="shared" si="0"/>
        <v>121</v>
      </c>
    </row>
    <row r="11" spans="1:7" ht="15">
      <c r="A11" t="s">
        <v>85</v>
      </c>
      <c r="B11" s="1">
        <v>40</v>
      </c>
      <c r="C11" t="s">
        <v>87</v>
      </c>
      <c r="D11" t="s">
        <v>84</v>
      </c>
      <c r="E11" s="1">
        <v>48</v>
      </c>
      <c r="F11" s="1">
        <v>135</v>
      </c>
      <c r="G11" s="1">
        <f t="shared" si="0"/>
        <v>183</v>
      </c>
    </row>
    <row r="12" spans="1:7" ht="15">
      <c r="A12" t="s">
        <v>21</v>
      </c>
      <c r="B12" s="1">
        <v>40</v>
      </c>
      <c r="C12" t="s">
        <v>19</v>
      </c>
      <c r="D12" t="s">
        <v>20</v>
      </c>
      <c r="E12" s="1">
        <v>120</v>
      </c>
      <c r="F12" s="1">
        <v>91</v>
      </c>
      <c r="G12" s="1">
        <f t="shared" si="0"/>
        <v>211</v>
      </c>
    </row>
    <row r="13" spans="1:7" ht="15">
      <c r="A13" t="s">
        <v>24</v>
      </c>
      <c r="B13" s="1">
        <v>40</v>
      </c>
      <c r="C13" t="s">
        <v>22</v>
      </c>
      <c r="D13" t="s">
        <v>23</v>
      </c>
      <c r="E13" s="1">
        <v>85</v>
      </c>
      <c r="F13" s="1">
        <v>138</v>
      </c>
      <c r="G13" s="1">
        <f t="shared" si="0"/>
        <v>223</v>
      </c>
    </row>
    <row r="14" spans="1:7" ht="15">
      <c r="A14" t="s">
        <v>91</v>
      </c>
      <c r="B14" s="1">
        <v>40</v>
      </c>
      <c r="C14" t="s">
        <v>92</v>
      </c>
      <c r="D14" t="s">
        <v>93</v>
      </c>
      <c r="E14" s="1">
        <v>369</v>
      </c>
      <c r="F14" s="1">
        <v>31</v>
      </c>
      <c r="G14" s="1">
        <f t="shared" si="0"/>
        <v>400</v>
      </c>
    </row>
    <row r="15" spans="1:7" ht="15">
      <c r="A15" t="s">
        <v>36</v>
      </c>
      <c r="B15" s="1">
        <v>40</v>
      </c>
      <c r="C15" t="s">
        <v>121</v>
      </c>
      <c r="D15" t="s">
        <v>57</v>
      </c>
      <c r="E15" s="1">
        <v>253</v>
      </c>
      <c r="F15" s="1">
        <v>109</v>
      </c>
      <c r="G15" s="1">
        <f t="shared" si="0"/>
        <v>362</v>
      </c>
    </row>
    <row r="16" spans="1:7" ht="15">
      <c r="A16" t="s">
        <v>66</v>
      </c>
      <c r="B16" s="1">
        <v>40</v>
      </c>
      <c r="C16" t="s">
        <v>82</v>
      </c>
      <c r="D16" t="s">
        <v>83</v>
      </c>
      <c r="E16" s="1">
        <v>267</v>
      </c>
      <c r="F16" s="1">
        <v>307</v>
      </c>
      <c r="G16" s="1">
        <f t="shared" si="0"/>
        <v>574</v>
      </c>
    </row>
    <row r="17" spans="5:7" ht="15">
      <c r="E17" s="1"/>
      <c r="F17" s="1"/>
      <c r="G17" s="1">
        <f t="shared" si="0"/>
        <v>0</v>
      </c>
    </row>
    <row r="18" spans="1:7" ht="15">
      <c r="A18" t="s">
        <v>81</v>
      </c>
      <c r="B18" s="1">
        <v>50</v>
      </c>
      <c r="C18" t="s">
        <v>79</v>
      </c>
      <c r="D18" t="s">
        <v>80</v>
      </c>
      <c r="E18" s="1">
        <v>60</v>
      </c>
      <c r="F18" s="1">
        <v>61</v>
      </c>
      <c r="G18" s="1">
        <f t="shared" si="0"/>
        <v>121</v>
      </c>
    </row>
    <row r="19" spans="1:8" ht="15">
      <c r="A19" t="s">
        <v>17</v>
      </c>
      <c r="B19" s="1">
        <v>50</v>
      </c>
      <c r="C19" t="s">
        <v>18</v>
      </c>
      <c r="D19" t="s">
        <v>124</v>
      </c>
      <c r="E19" s="1">
        <v>140</v>
      </c>
      <c r="F19" s="1">
        <v>22</v>
      </c>
      <c r="G19" s="1">
        <f t="shared" si="0"/>
        <v>162</v>
      </c>
      <c r="H19" t="s">
        <v>129</v>
      </c>
    </row>
    <row r="20" spans="1:7" ht="15">
      <c r="A20" t="s">
        <v>35</v>
      </c>
      <c r="B20" s="1">
        <v>50</v>
      </c>
      <c r="C20" t="s">
        <v>34</v>
      </c>
      <c r="D20" t="s">
        <v>39</v>
      </c>
      <c r="E20" s="1">
        <v>89</v>
      </c>
      <c r="F20" s="1">
        <v>84</v>
      </c>
      <c r="G20" s="1">
        <f t="shared" si="0"/>
        <v>173</v>
      </c>
    </row>
    <row r="21" spans="1:7" ht="15">
      <c r="A21" t="s">
        <v>36</v>
      </c>
      <c r="B21" s="1">
        <v>50</v>
      </c>
      <c r="C21" t="s">
        <v>64</v>
      </c>
      <c r="D21" t="s">
        <v>65</v>
      </c>
      <c r="E21" s="1">
        <v>126</v>
      </c>
      <c r="F21" s="1">
        <v>50</v>
      </c>
      <c r="G21" s="1">
        <f t="shared" si="0"/>
        <v>176</v>
      </c>
    </row>
    <row r="22" spans="1:7" ht="15">
      <c r="A22" t="s">
        <v>99</v>
      </c>
      <c r="B22" s="1">
        <v>50</v>
      </c>
      <c r="C22" t="s">
        <v>67</v>
      </c>
      <c r="D22" t="s">
        <v>68</v>
      </c>
      <c r="E22" s="1">
        <v>168</v>
      </c>
      <c r="F22" s="1">
        <v>170</v>
      </c>
      <c r="G22" s="1">
        <f t="shared" si="0"/>
        <v>338</v>
      </c>
    </row>
    <row r="23" spans="1:7" ht="15">
      <c r="A23" t="s">
        <v>97</v>
      </c>
      <c r="B23" s="1">
        <v>50</v>
      </c>
      <c r="C23" t="s">
        <v>44</v>
      </c>
      <c r="D23" t="s">
        <v>43</v>
      </c>
      <c r="E23" s="1">
        <v>179</v>
      </c>
      <c r="F23" s="1">
        <v>166</v>
      </c>
      <c r="G23" s="1">
        <f t="shared" si="0"/>
        <v>345</v>
      </c>
    </row>
    <row r="24" spans="1:7" ht="15">
      <c r="A24" t="s">
        <v>95</v>
      </c>
      <c r="B24" s="1">
        <v>50</v>
      </c>
      <c r="C24" t="s">
        <v>15</v>
      </c>
      <c r="D24" t="s">
        <v>16</v>
      </c>
      <c r="E24" s="1">
        <v>286</v>
      </c>
      <c r="F24" s="1">
        <v>300</v>
      </c>
      <c r="G24" s="1">
        <f t="shared" si="0"/>
        <v>586</v>
      </c>
    </row>
    <row r="25" spans="1:8" ht="15">
      <c r="A25" t="s">
        <v>96</v>
      </c>
      <c r="B25" s="1">
        <v>50</v>
      </c>
      <c r="C25" t="s">
        <v>77</v>
      </c>
      <c r="D25" t="s">
        <v>78</v>
      </c>
      <c r="E25" s="1">
        <v>309</v>
      </c>
      <c r="F25" s="1">
        <v>299</v>
      </c>
      <c r="G25" s="1">
        <f t="shared" si="0"/>
        <v>608</v>
      </c>
      <c r="H25" t="s">
        <v>130</v>
      </c>
    </row>
    <row r="26" spans="1:7" ht="15">
      <c r="A26" t="s">
        <v>12</v>
      </c>
      <c r="B26" s="1">
        <v>50</v>
      </c>
      <c r="C26" t="s">
        <v>11</v>
      </c>
      <c r="D26" t="s">
        <v>13</v>
      </c>
      <c r="E26" s="1">
        <v>491</v>
      </c>
      <c r="F26" s="1">
        <v>250</v>
      </c>
      <c r="G26" s="1">
        <f>SUM(E26:F26)</f>
        <v>741</v>
      </c>
    </row>
    <row r="27" spans="1:7" ht="15">
      <c r="A27" t="s">
        <v>100</v>
      </c>
      <c r="B27" s="1">
        <v>50</v>
      </c>
      <c r="C27" t="s">
        <v>69</v>
      </c>
      <c r="D27" t="s">
        <v>70</v>
      </c>
      <c r="E27" s="1">
        <v>375</v>
      </c>
      <c r="F27" s="1">
        <v>395</v>
      </c>
      <c r="G27" s="1">
        <f>SUM(E27:F27)</f>
        <v>770</v>
      </c>
    </row>
    <row r="28" spans="1:7" ht="15">
      <c r="A28" t="s">
        <v>104</v>
      </c>
      <c r="B28" s="1">
        <v>50</v>
      </c>
      <c r="C28" t="s">
        <v>60</v>
      </c>
      <c r="D28" t="s">
        <v>61</v>
      </c>
      <c r="E28" s="1">
        <v>490</v>
      </c>
      <c r="F28" s="1">
        <v>290</v>
      </c>
      <c r="G28" s="1">
        <f t="shared" si="0"/>
        <v>780</v>
      </c>
    </row>
    <row r="29" spans="1:7" ht="15">
      <c r="A29" t="s">
        <v>98</v>
      </c>
      <c r="B29" s="1">
        <v>50</v>
      </c>
      <c r="C29" t="s">
        <v>30</v>
      </c>
      <c r="D29" t="s">
        <v>31</v>
      </c>
      <c r="E29" s="1">
        <v>277</v>
      </c>
      <c r="F29" s="1">
        <v>521</v>
      </c>
      <c r="G29" s="1">
        <f t="shared" si="0"/>
        <v>798</v>
      </c>
    </row>
    <row r="30" spans="1:7" ht="15">
      <c r="A30" t="s">
        <v>105</v>
      </c>
      <c r="B30" s="1">
        <v>50</v>
      </c>
      <c r="C30" t="s">
        <v>58</v>
      </c>
      <c r="D30" t="s">
        <v>59</v>
      </c>
      <c r="E30" s="1">
        <v>554</v>
      </c>
      <c r="F30" s="1">
        <v>587</v>
      </c>
      <c r="G30" s="1">
        <f t="shared" si="0"/>
        <v>1141</v>
      </c>
    </row>
    <row r="31" spans="5:7" ht="15">
      <c r="E31" s="1"/>
      <c r="F31" s="1"/>
      <c r="G31" s="1">
        <f t="shared" si="0"/>
        <v>0</v>
      </c>
    </row>
    <row r="32" spans="1:8" ht="15">
      <c r="A32" t="s">
        <v>103</v>
      </c>
      <c r="B32" s="1">
        <v>60</v>
      </c>
      <c r="C32" t="s">
        <v>37</v>
      </c>
      <c r="D32" t="s">
        <v>38</v>
      </c>
      <c r="E32" s="1">
        <v>139</v>
      </c>
      <c r="F32" s="1">
        <v>143</v>
      </c>
      <c r="G32" s="1">
        <f t="shared" si="0"/>
        <v>282</v>
      </c>
      <c r="H32" t="s">
        <v>131</v>
      </c>
    </row>
    <row r="33" spans="1:7" ht="15">
      <c r="A33" t="s">
        <v>91</v>
      </c>
      <c r="B33" s="1">
        <v>60</v>
      </c>
      <c r="C33" t="s">
        <v>93</v>
      </c>
      <c r="D33" t="s">
        <v>94</v>
      </c>
      <c r="E33" s="1">
        <v>31</v>
      </c>
      <c r="F33" s="1">
        <v>279</v>
      </c>
      <c r="G33" s="1">
        <f t="shared" si="0"/>
        <v>310</v>
      </c>
    </row>
    <row r="34" spans="1:7" ht="15">
      <c r="A34" t="s">
        <v>28</v>
      </c>
      <c r="B34" s="1">
        <v>60</v>
      </c>
      <c r="C34" t="s">
        <v>26</v>
      </c>
      <c r="D34" t="s">
        <v>25</v>
      </c>
      <c r="E34" s="1">
        <v>243</v>
      </c>
      <c r="F34" s="1">
        <v>180</v>
      </c>
      <c r="G34" s="1">
        <f t="shared" si="0"/>
        <v>423</v>
      </c>
    </row>
    <row r="35" spans="1:7" ht="15">
      <c r="A35" t="s">
        <v>85</v>
      </c>
      <c r="B35" s="1">
        <v>60</v>
      </c>
      <c r="C35" t="s">
        <v>87</v>
      </c>
      <c r="D35" t="s">
        <v>86</v>
      </c>
      <c r="E35" s="1">
        <v>48</v>
      </c>
      <c r="F35" s="1">
        <v>417</v>
      </c>
      <c r="G35" s="1">
        <f t="shared" si="0"/>
        <v>465</v>
      </c>
    </row>
    <row r="36" spans="1:8" ht="15">
      <c r="A36" t="s">
        <v>14</v>
      </c>
      <c r="B36" s="1">
        <v>60</v>
      </c>
      <c r="C36" t="s">
        <v>77</v>
      </c>
      <c r="D36" t="s">
        <v>78</v>
      </c>
      <c r="E36" s="1">
        <v>309</v>
      </c>
      <c r="F36" s="1">
        <v>299</v>
      </c>
      <c r="G36" s="1">
        <f t="shared" si="0"/>
        <v>608</v>
      </c>
      <c r="H36" t="s">
        <v>130</v>
      </c>
    </row>
    <row r="37" spans="1:7" ht="15">
      <c r="A37" t="s">
        <v>99</v>
      </c>
      <c r="B37" s="1">
        <v>60</v>
      </c>
      <c r="C37" t="s">
        <v>71</v>
      </c>
      <c r="D37" t="s">
        <v>72</v>
      </c>
      <c r="E37" s="1">
        <v>317</v>
      </c>
      <c r="F37" s="1">
        <v>328</v>
      </c>
      <c r="G37" s="1">
        <f t="shared" si="0"/>
        <v>645</v>
      </c>
    </row>
    <row r="38" spans="1:8" ht="15">
      <c r="A38" t="s">
        <v>102</v>
      </c>
      <c r="B38" s="1">
        <v>60</v>
      </c>
      <c r="C38" t="s">
        <v>6</v>
      </c>
      <c r="D38" t="s">
        <v>7</v>
      </c>
      <c r="E38" s="1">
        <v>315</v>
      </c>
      <c r="F38" s="1">
        <v>344</v>
      </c>
      <c r="G38" s="1">
        <f t="shared" si="0"/>
        <v>659</v>
      </c>
      <c r="H38" t="s">
        <v>132</v>
      </c>
    </row>
    <row r="39" spans="1:7" ht="15">
      <c r="A39" t="s">
        <v>12</v>
      </c>
      <c r="B39" s="1">
        <v>60</v>
      </c>
      <c r="C39" t="s">
        <v>4</v>
      </c>
      <c r="D39" t="s">
        <v>5</v>
      </c>
      <c r="E39" s="1">
        <v>349</v>
      </c>
      <c r="F39" s="1">
        <v>362</v>
      </c>
      <c r="G39" s="1">
        <f t="shared" si="0"/>
        <v>711</v>
      </c>
    </row>
    <row r="40" spans="1:7" ht="15">
      <c r="A40" t="s">
        <v>29</v>
      </c>
      <c r="B40" s="1">
        <v>60</v>
      </c>
      <c r="C40" t="s">
        <v>30</v>
      </c>
      <c r="D40" t="s">
        <v>31</v>
      </c>
      <c r="E40" s="1">
        <v>277</v>
      </c>
      <c r="F40" s="1">
        <v>521</v>
      </c>
      <c r="G40" s="1">
        <f t="shared" si="0"/>
        <v>798</v>
      </c>
    </row>
    <row r="41" spans="1:7" ht="15">
      <c r="A41" t="s">
        <v>100</v>
      </c>
      <c r="B41" s="1">
        <v>60</v>
      </c>
      <c r="C41" t="s">
        <v>75</v>
      </c>
      <c r="D41" t="s">
        <v>76</v>
      </c>
      <c r="E41" s="1">
        <v>519</v>
      </c>
      <c r="F41" s="1">
        <v>602</v>
      </c>
      <c r="G41" s="1">
        <f t="shared" si="0"/>
        <v>1121</v>
      </c>
    </row>
    <row r="42" spans="1:7" ht="15">
      <c r="A42" t="s">
        <v>101</v>
      </c>
      <c r="B42" s="1">
        <v>60</v>
      </c>
      <c r="C42" t="s">
        <v>73</v>
      </c>
      <c r="D42" t="s">
        <v>74</v>
      </c>
      <c r="E42" s="1">
        <v>555</v>
      </c>
      <c r="F42" s="1">
        <v>571</v>
      </c>
      <c r="G42" s="1">
        <f t="shared" si="0"/>
        <v>1126</v>
      </c>
    </row>
    <row r="43" spans="5:7" ht="15">
      <c r="E43" s="1"/>
      <c r="F43" s="1"/>
      <c r="G43" s="1">
        <f t="shared" si="0"/>
        <v>0</v>
      </c>
    </row>
    <row r="44" spans="1:7" ht="15">
      <c r="A44" t="s">
        <v>36</v>
      </c>
      <c r="B44" s="1">
        <v>70</v>
      </c>
      <c r="C44" t="s">
        <v>40</v>
      </c>
      <c r="D44" t="s">
        <v>41</v>
      </c>
      <c r="E44" s="1">
        <v>238</v>
      </c>
      <c r="F44" s="1">
        <v>292</v>
      </c>
      <c r="G44" s="1">
        <f t="shared" si="0"/>
        <v>530</v>
      </c>
    </row>
    <row r="45" spans="1:7" ht="15">
      <c r="A45" t="s">
        <v>8</v>
      </c>
      <c r="B45" s="1">
        <v>70</v>
      </c>
      <c r="C45" t="s">
        <v>9</v>
      </c>
      <c r="D45" t="s">
        <v>10</v>
      </c>
      <c r="E45" s="1">
        <v>429</v>
      </c>
      <c r="F45" s="1">
        <v>266</v>
      </c>
      <c r="G45" s="1">
        <f t="shared" si="0"/>
        <v>695</v>
      </c>
    </row>
    <row r="46" spans="1:7" ht="15">
      <c r="A46" t="s">
        <v>47</v>
      </c>
      <c r="B46" s="1">
        <v>70</v>
      </c>
      <c r="C46" t="s">
        <v>45</v>
      </c>
      <c r="D46" t="s">
        <v>46</v>
      </c>
      <c r="E46" s="1">
        <v>422</v>
      </c>
      <c r="F46" s="1">
        <v>329</v>
      </c>
      <c r="G46" s="1">
        <f t="shared" si="0"/>
        <v>751</v>
      </c>
    </row>
    <row r="47" spans="1:7" ht="15">
      <c r="A47" t="s">
        <v>48</v>
      </c>
      <c r="B47" s="1">
        <v>70</v>
      </c>
      <c r="C47" t="s">
        <v>50</v>
      </c>
      <c r="D47" t="s">
        <v>51</v>
      </c>
      <c r="E47" s="1">
        <v>499</v>
      </c>
      <c r="F47" s="1">
        <v>401</v>
      </c>
      <c r="G47" s="1">
        <f t="shared" si="0"/>
        <v>900</v>
      </c>
    </row>
    <row r="48" spans="1:7" ht="15">
      <c r="A48" t="s">
        <v>56</v>
      </c>
      <c r="B48" s="1">
        <v>70</v>
      </c>
      <c r="C48" t="s">
        <v>54</v>
      </c>
      <c r="D48" t="s">
        <v>55</v>
      </c>
      <c r="E48" s="1">
        <v>649</v>
      </c>
      <c r="F48" s="1">
        <v>314</v>
      </c>
      <c r="G48" s="1">
        <f t="shared" si="0"/>
        <v>963</v>
      </c>
    </row>
    <row r="49" spans="5:7" ht="15">
      <c r="E49" s="1"/>
      <c r="F49" s="1"/>
      <c r="G49" s="1">
        <f t="shared" si="0"/>
        <v>0</v>
      </c>
    </row>
    <row r="50" spans="1:8" ht="15">
      <c r="A50" t="s">
        <v>36</v>
      </c>
      <c r="B50" s="1">
        <v>80</v>
      </c>
      <c r="C50" t="s">
        <v>40</v>
      </c>
      <c r="D50" t="s">
        <v>42</v>
      </c>
      <c r="E50" s="1">
        <v>238</v>
      </c>
      <c r="F50" s="1">
        <v>541</v>
      </c>
      <c r="G50" s="1">
        <f t="shared" si="0"/>
        <v>779</v>
      </c>
      <c r="H50" t="s">
        <v>133</v>
      </c>
    </row>
    <row r="51" spans="1:7" ht="15">
      <c r="A51" t="s">
        <v>49</v>
      </c>
      <c r="B51" s="1">
        <v>80</v>
      </c>
      <c r="C51" t="s">
        <v>52</v>
      </c>
      <c r="D51" t="s">
        <v>53</v>
      </c>
      <c r="E51" s="1">
        <v>572</v>
      </c>
      <c r="F51" s="1">
        <v>547</v>
      </c>
      <c r="G51" s="1">
        <f t="shared" si="0"/>
        <v>1119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7" sqref="F7"/>
    </sheetView>
  </sheetViews>
  <sheetFormatPr defaultColWidth="9.140625" defaultRowHeight="15"/>
  <sheetData>
    <row r="1" spans="1:5" ht="15">
      <c r="A1" t="s">
        <v>120</v>
      </c>
      <c r="E1" t="s">
        <v>109</v>
      </c>
    </row>
    <row r="3" spans="1:6" ht="15">
      <c r="A3" s="2">
        <v>1</v>
      </c>
      <c r="B3" s="3" t="s">
        <v>66</v>
      </c>
      <c r="C3" s="4"/>
      <c r="D3" s="5"/>
      <c r="E3" s="6"/>
      <c r="F3" s="6"/>
    </row>
    <row r="4" spans="1:6" ht="15">
      <c r="A4" s="7">
        <v>2</v>
      </c>
      <c r="B4" s="8"/>
      <c r="C4" s="9"/>
      <c r="D4" s="10"/>
      <c r="E4" s="11" t="s">
        <v>66</v>
      </c>
      <c r="F4" s="12"/>
    </row>
    <row r="5" spans="1:6" ht="15">
      <c r="A5" s="2">
        <v>3</v>
      </c>
      <c r="B5" s="3" t="s">
        <v>180</v>
      </c>
      <c r="C5" s="4"/>
      <c r="D5" s="13" t="s">
        <v>24</v>
      </c>
      <c r="E5" s="14" t="s">
        <v>259</v>
      </c>
      <c r="F5" s="12"/>
    </row>
    <row r="6" spans="1:6" ht="15">
      <c r="A6" s="7">
        <v>4</v>
      </c>
      <c r="B6" s="8" t="s">
        <v>24</v>
      </c>
      <c r="C6" s="9"/>
      <c r="D6" s="15" t="s">
        <v>258</v>
      </c>
      <c r="E6" s="14"/>
      <c r="F6" s="11" t="s">
        <v>66</v>
      </c>
    </row>
    <row r="7" spans="1:6" ht="15">
      <c r="A7" s="2">
        <v>5</v>
      </c>
      <c r="B7" s="3" t="s">
        <v>88</v>
      </c>
      <c r="C7" s="4"/>
      <c r="D7" s="16" t="s">
        <v>88</v>
      </c>
      <c r="E7" s="14"/>
      <c r="F7" s="17" t="s">
        <v>257</v>
      </c>
    </row>
    <row r="8" spans="1:6" ht="15">
      <c r="A8" s="18">
        <v>6</v>
      </c>
      <c r="B8" s="8" t="s">
        <v>27</v>
      </c>
      <c r="C8" s="9"/>
      <c r="D8" s="19" t="s">
        <v>260</v>
      </c>
      <c r="E8" s="20" t="s">
        <v>107</v>
      </c>
      <c r="F8" s="21"/>
    </row>
    <row r="9" spans="1:6" ht="15">
      <c r="A9" s="2">
        <v>7</v>
      </c>
      <c r="B9" s="22"/>
      <c r="C9" s="23"/>
      <c r="D9" s="13"/>
      <c r="E9" s="12" t="s">
        <v>257</v>
      </c>
      <c r="F9" s="21"/>
    </row>
    <row r="10" spans="1:6" ht="15">
      <c r="A10" s="7">
        <v>8</v>
      </c>
      <c r="B10" s="24" t="s">
        <v>107</v>
      </c>
      <c r="C10" s="25"/>
      <c r="D10" s="15"/>
      <c r="E10" s="21"/>
      <c r="F10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52">
      <selection activeCell="D53" sqref="D53"/>
    </sheetView>
  </sheetViews>
  <sheetFormatPr defaultColWidth="9.140625" defaultRowHeight="15"/>
  <cols>
    <col min="1" max="1" width="2.140625" style="0" customWidth="1"/>
    <col min="3" max="4" width="23.57421875" style="0" customWidth="1"/>
    <col min="5" max="5" width="5.7109375" style="0" customWidth="1"/>
    <col min="6" max="10" width="6.421875" style="0" customWidth="1"/>
    <col min="11" max="14" width="3.57421875" style="0" customWidth="1"/>
    <col min="15" max="15" width="2.140625" style="0" customWidth="1"/>
  </cols>
  <sheetData>
    <row r="1" spans="1:15" ht="15.75">
      <c r="A1" s="41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.75">
      <c r="A2" s="46"/>
      <c r="B2" s="36"/>
      <c r="C2" s="47" t="s">
        <v>135</v>
      </c>
      <c r="D2" s="48"/>
      <c r="E2" s="48"/>
      <c r="F2" s="36"/>
      <c r="G2" s="49" t="s">
        <v>136</v>
      </c>
      <c r="H2" s="50"/>
      <c r="I2" s="118" t="s">
        <v>178</v>
      </c>
      <c r="J2" s="119"/>
      <c r="K2" s="119"/>
      <c r="L2" s="119"/>
      <c r="M2" s="119"/>
      <c r="N2" s="120"/>
      <c r="O2" s="51"/>
    </row>
    <row r="3" spans="1:15" ht="20.25">
      <c r="A3" s="46"/>
      <c r="B3" s="52"/>
      <c r="C3" s="53" t="s">
        <v>137</v>
      </c>
      <c r="D3" s="48"/>
      <c r="E3" s="48"/>
      <c r="F3" s="36"/>
      <c r="G3" s="49" t="s">
        <v>138</v>
      </c>
      <c r="H3" s="50"/>
      <c r="I3" s="118" t="s">
        <v>14</v>
      </c>
      <c r="J3" s="119"/>
      <c r="K3" s="119"/>
      <c r="L3" s="119"/>
      <c r="M3" s="119"/>
      <c r="N3" s="120"/>
      <c r="O3" s="51"/>
    </row>
    <row r="4" spans="1:15" ht="15">
      <c r="A4" s="46"/>
      <c r="B4" s="48"/>
      <c r="C4" s="54" t="s">
        <v>139</v>
      </c>
      <c r="D4" s="48"/>
      <c r="E4" s="48"/>
      <c r="F4" s="48"/>
      <c r="G4" s="49" t="s">
        <v>140</v>
      </c>
      <c r="H4" s="55"/>
      <c r="I4" s="118" t="s">
        <v>179</v>
      </c>
      <c r="J4" s="118"/>
      <c r="K4" s="118"/>
      <c r="L4" s="118"/>
      <c r="M4" s="118"/>
      <c r="N4" s="121"/>
      <c r="O4" s="51"/>
    </row>
    <row r="5" spans="1:15" ht="15.75">
      <c r="A5" s="46"/>
      <c r="B5" s="48"/>
      <c r="C5" s="48"/>
      <c r="D5" s="48"/>
      <c r="E5" s="48"/>
      <c r="F5" s="48"/>
      <c r="G5" s="49" t="s">
        <v>141</v>
      </c>
      <c r="H5" s="50"/>
      <c r="I5" s="122">
        <v>41951</v>
      </c>
      <c r="J5" s="123"/>
      <c r="K5" s="123"/>
      <c r="L5" s="56" t="s">
        <v>142</v>
      </c>
      <c r="M5" s="124">
        <v>0.5416666666666666</v>
      </c>
      <c r="N5" s="121"/>
      <c r="O5" s="51"/>
    </row>
    <row r="6" spans="1:15" ht="15">
      <c r="A6" s="46"/>
      <c r="B6" s="36"/>
      <c r="C6" s="57" t="s">
        <v>143</v>
      </c>
      <c r="D6" s="48"/>
      <c r="E6" s="48"/>
      <c r="F6" s="48"/>
      <c r="G6" s="57" t="s">
        <v>143</v>
      </c>
      <c r="H6" s="48"/>
      <c r="I6" s="48"/>
      <c r="J6" s="48"/>
      <c r="K6" s="48"/>
      <c r="L6" s="48"/>
      <c r="M6" s="48"/>
      <c r="N6" s="48"/>
      <c r="O6" s="58"/>
    </row>
    <row r="7" spans="1:15" ht="15.75">
      <c r="A7" s="51"/>
      <c r="B7" s="59" t="s">
        <v>144</v>
      </c>
      <c r="C7" s="125" t="s">
        <v>180</v>
      </c>
      <c r="D7" s="126"/>
      <c r="E7" s="60"/>
      <c r="F7" s="61" t="s">
        <v>145</v>
      </c>
      <c r="G7" s="125" t="s">
        <v>24</v>
      </c>
      <c r="H7" s="127"/>
      <c r="I7" s="127"/>
      <c r="J7" s="127"/>
      <c r="K7" s="127"/>
      <c r="L7" s="127"/>
      <c r="M7" s="127"/>
      <c r="N7" s="128"/>
      <c r="O7" s="51"/>
    </row>
    <row r="8" spans="1:15" ht="15">
      <c r="A8" s="51"/>
      <c r="B8" s="62" t="s">
        <v>146</v>
      </c>
      <c r="C8" s="129" t="s">
        <v>63</v>
      </c>
      <c r="D8" s="130"/>
      <c r="E8" s="63"/>
      <c r="F8" s="64" t="s">
        <v>148</v>
      </c>
      <c r="G8" s="129" t="s">
        <v>181</v>
      </c>
      <c r="H8" s="119"/>
      <c r="I8" s="119"/>
      <c r="J8" s="119"/>
      <c r="K8" s="119"/>
      <c r="L8" s="119"/>
      <c r="M8" s="119"/>
      <c r="N8" s="120"/>
      <c r="O8" s="51"/>
    </row>
    <row r="9" spans="1:15" ht="15">
      <c r="A9" s="51"/>
      <c r="B9" s="65" t="s">
        <v>150</v>
      </c>
      <c r="C9" s="129" t="s">
        <v>121</v>
      </c>
      <c r="D9" s="130"/>
      <c r="E9" s="63"/>
      <c r="F9" s="66" t="s">
        <v>152</v>
      </c>
      <c r="G9" s="129" t="s">
        <v>22</v>
      </c>
      <c r="H9" s="119"/>
      <c r="I9" s="119"/>
      <c r="J9" s="119"/>
      <c r="K9" s="119"/>
      <c r="L9" s="119"/>
      <c r="M9" s="119"/>
      <c r="N9" s="120"/>
      <c r="O9" s="51"/>
    </row>
    <row r="10" spans="1:15" ht="15">
      <c r="A10" s="46"/>
      <c r="B10" s="67" t="s">
        <v>154</v>
      </c>
      <c r="C10" s="68"/>
      <c r="D10" s="69"/>
      <c r="E10" s="70"/>
      <c r="F10" s="67" t="s">
        <v>154</v>
      </c>
      <c r="G10" s="71"/>
      <c r="H10" s="71"/>
      <c r="I10" s="71"/>
      <c r="J10" s="71"/>
      <c r="K10" s="71"/>
      <c r="L10" s="71"/>
      <c r="M10" s="71"/>
      <c r="N10" s="71"/>
      <c r="O10" s="58"/>
    </row>
    <row r="11" spans="1:15" ht="15">
      <c r="A11" s="51"/>
      <c r="B11" s="62"/>
      <c r="C11" s="129" t="s">
        <v>121</v>
      </c>
      <c r="D11" s="130"/>
      <c r="E11" s="63"/>
      <c r="F11" s="64"/>
      <c r="G11" s="129" t="s">
        <v>22</v>
      </c>
      <c r="H11" s="119"/>
      <c r="I11" s="119"/>
      <c r="J11" s="119"/>
      <c r="K11" s="119"/>
      <c r="L11" s="119"/>
      <c r="M11" s="119"/>
      <c r="N11" s="120"/>
      <c r="O11" s="51"/>
    </row>
    <row r="12" spans="1:15" ht="15">
      <c r="A12" s="51"/>
      <c r="B12" s="72"/>
      <c r="C12" s="129" t="s">
        <v>63</v>
      </c>
      <c r="D12" s="130"/>
      <c r="E12" s="63"/>
      <c r="F12" s="73"/>
      <c r="G12" s="129" t="s">
        <v>181</v>
      </c>
      <c r="H12" s="119"/>
      <c r="I12" s="119"/>
      <c r="J12" s="119"/>
      <c r="K12" s="119"/>
      <c r="L12" s="119"/>
      <c r="M12" s="119"/>
      <c r="N12" s="120"/>
      <c r="O12" s="51"/>
    </row>
    <row r="13" spans="1:15" ht="15.75">
      <c r="A13" s="46"/>
      <c r="B13" s="48"/>
      <c r="C13" s="48"/>
      <c r="D13" s="48"/>
      <c r="E13" s="48"/>
      <c r="F13" s="74" t="s">
        <v>157</v>
      </c>
      <c r="G13" s="57"/>
      <c r="H13" s="57"/>
      <c r="I13" s="57"/>
      <c r="J13" s="48"/>
      <c r="K13" s="48"/>
      <c r="L13" s="48"/>
      <c r="M13" s="75"/>
      <c r="N13" s="36"/>
      <c r="O13" s="58"/>
    </row>
    <row r="14" spans="1:15" ht="15">
      <c r="A14" s="46"/>
      <c r="B14" s="76" t="s">
        <v>158</v>
      </c>
      <c r="C14" s="48"/>
      <c r="D14" s="48"/>
      <c r="E14" s="48"/>
      <c r="F14" s="77" t="s">
        <v>159</v>
      </c>
      <c r="G14" s="77" t="s">
        <v>160</v>
      </c>
      <c r="H14" s="77" t="s">
        <v>161</v>
      </c>
      <c r="I14" s="77" t="s">
        <v>162</v>
      </c>
      <c r="J14" s="77" t="s">
        <v>163</v>
      </c>
      <c r="K14" s="131" t="s">
        <v>164</v>
      </c>
      <c r="L14" s="132"/>
      <c r="M14" s="78" t="s">
        <v>165</v>
      </c>
      <c r="N14" s="79" t="s">
        <v>166</v>
      </c>
      <c r="O14" s="51"/>
    </row>
    <row r="15" spans="1:15" ht="15">
      <c r="A15" s="51"/>
      <c r="B15" s="80" t="s">
        <v>167</v>
      </c>
      <c r="C15" s="81" t="str">
        <f>IF(C8&gt;"",C8&amp;" - "&amp;G8,"")</f>
        <v>Sihvo Hannu - Laasanen Henry</v>
      </c>
      <c r="D15" s="82"/>
      <c r="E15" s="83"/>
      <c r="F15" s="84">
        <v>8</v>
      </c>
      <c r="G15" s="84">
        <v>-7</v>
      </c>
      <c r="H15" s="84">
        <v>-6</v>
      </c>
      <c r="I15" s="84">
        <v>8</v>
      </c>
      <c r="J15" s="84">
        <v>10</v>
      </c>
      <c r="K15" s="85">
        <f>IF(ISBLANK(F15),"",COUNTIF(F15:J15,"&gt;=0"))</f>
        <v>3</v>
      </c>
      <c r="L15" s="86">
        <f>IF(ISBLANK(F15),"",(IF(LEFT(F15,1)="-",1,0)+IF(LEFT(G15,1)="-",1,0)+IF(LEFT(H15,1)="-",1,0)+IF(LEFT(I15,1)="-",1,0)+IF(LEFT(J15,1)="-",1,0)))</f>
        <v>2</v>
      </c>
      <c r="M15" s="87">
        <f aca="true" t="shared" si="0" ref="M15:N19">IF(K15=3,1,"")</f>
        <v>1</v>
      </c>
      <c r="N15" s="88">
        <f t="shared" si="0"/>
      </c>
      <c r="O15" s="51"/>
    </row>
    <row r="16" spans="1:15" ht="15">
      <c r="A16" s="51"/>
      <c r="B16" s="80" t="s">
        <v>168</v>
      </c>
      <c r="C16" s="82" t="str">
        <f>IF(C9&gt;"",C9&amp;" - "&amp;G9,"")</f>
        <v>Ollikainen Kai - Lehtonen Tomi</v>
      </c>
      <c r="D16" s="81"/>
      <c r="E16" s="83"/>
      <c r="F16" s="89">
        <v>-4</v>
      </c>
      <c r="G16" s="84">
        <v>-7</v>
      </c>
      <c r="H16" s="84">
        <v>10</v>
      </c>
      <c r="I16" s="84">
        <v>-8</v>
      </c>
      <c r="J16" s="84"/>
      <c r="K16" s="85">
        <f>IF(ISBLANK(F16),"",COUNTIF(F16:J16,"&gt;=0"))</f>
        <v>1</v>
      </c>
      <c r="L16" s="86">
        <f>IF(ISBLANK(F16),"",(IF(LEFT(F16,1)="-",1,0)+IF(LEFT(G16,1)="-",1,0)+IF(LEFT(H16,1)="-",1,0)+IF(LEFT(I16,1)="-",1,0)+IF(LEFT(J16,1)="-",1,0)))</f>
        <v>3</v>
      </c>
      <c r="M16" s="87">
        <f t="shared" si="0"/>
      </c>
      <c r="N16" s="88">
        <f t="shared" si="0"/>
        <v>1</v>
      </c>
      <c r="O16" s="51"/>
    </row>
    <row r="17" spans="1:15" ht="15">
      <c r="A17" s="51"/>
      <c r="B17" s="90" t="s">
        <v>169</v>
      </c>
      <c r="C17" s="91" t="str">
        <f>IF(C11&gt;"",C11&amp;" / "&amp;C12,"")</f>
        <v>Ollikainen Kai / Sihvo Hannu</v>
      </c>
      <c r="D17" s="92" t="str">
        <f>IF(G11&gt;"",G11&amp;" / "&amp;G12,"")</f>
        <v>Lehtonen Tomi / Laasanen Henry</v>
      </c>
      <c r="E17" s="93"/>
      <c r="F17" s="94">
        <v>9</v>
      </c>
      <c r="G17" s="95">
        <v>-8</v>
      </c>
      <c r="H17" s="96">
        <v>7</v>
      </c>
      <c r="I17" s="96">
        <v>9</v>
      </c>
      <c r="J17" s="96"/>
      <c r="K17" s="85">
        <f>IF(ISBLANK(F17),"",COUNTIF(F17:J17,"&gt;=0"))</f>
        <v>3</v>
      </c>
      <c r="L17" s="86">
        <f>IF(ISBLANK(F17),"",(IF(LEFT(F17,1)="-",1,0)+IF(LEFT(G17,1)="-",1,0)+IF(LEFT(H17,1)="-",1,0)+IF(LEFT(I17,1)="-",1,0)+IF(LEFT(J17,1)="-",1,0)))</f>
        <v>1</v>
      </c>
      <c r="M17" s="87">
        <f t="shared" si="0"/>
        <v>1</v>
      </c>
      <c r="N17" s="88">
        <f t="shared" si="0"/>
      </c>
      <c r="O17" s="51"/>
    </row>
    <row r="18" spans="1:15" ht="15">
      <c r="A18" s="51"/>
      <c r="B18" s="80" t="s">
        <v>170</v>
      </c>
      <c r="C18" s="82" t="str">
        <f>IF(C8&gt;"",C8&amp;" - "&amp;G9,"")</f>
        <v>Sihvo Hannu - Lehtonen Tomi</v>
      </c>
      <c r="D18" s="81"/>
      <c r="E18" s="83"/>
      <c r="F18" s="97">
        <v>9</v>
      </c>
      <c r="G18" s="84">
        <v>-9</v>
      </c>
      <c r="H18" s="84">
        <v>9</v>
      </c>
      <c r="I18" s="84">
        <v>-9</v>
      </c>
      <c r="J18" s="98">
        <v>-6</v>
      </c>
      <c r="K18" s="85">
        <f>IF(ISBLANK(F18),"",COUNTIF(F18:J18,"&gt;=0"))</f>
        <v>2</v>
      </c>
      <c r="L18" s="86">
        <f>IF(ISBLANK(F18),"",(IF(LEFT(F18,1)="-",1,0)+IF(LEFT(G18,1)="-",1,0)+IF(LEFT(H18,1)="-",1,0)+IF(LEFT(I18,1)="-",1,0)+IF(LEFT(J18,1)="-",1,0)))</f>
        <v>3</v>
      </c>
      <c r="M18" s="87">
        <f t="shared" si="0"/>
      </c>
      <c r="N18" s="88">
        <f t="shared" si="0"/>
        <v>1</v>
      </c>
      <c r="O18" s="51"/>
    </row>
    <row r="19" spans="1:15" ht="15.75" thickBot="1">
      <c r="A19" s="51"/>
      <c r="B19" s="80" t="s">
        <v>171</v>
      </c>
      <c r="C19" s="82" t="str">
        <f>IF(C9&gt;"",C9&amp;" - "&amp;G8,"")</f>
        <v>Ollikainen Kai - Laasanen Henry</v>
      </c>
      <c r="D19" s="81"/>
      <c r="E19" s="83"/>
      <c r="F19" s="98">
        <v>-6</v>
      </c>
      <c r="G19" s="84">
        <v>-11</v>
      </c>
      <c r="H19" s="98">
        <v>7</v>
      </c>
      <c r="I19" s="84">
        <v>6</v>
      </c>
      <c r="J19" s="84">
        <v>-13</v>
      </c>
      <c r="K19" s="85">
        <f>IF(ISBLANK(F19),"",COUNTIF(F19:J19,"&gt;=0"))</f>
        <v>2</v>
      </c>
      <c r="L19" s="99">
        <f>IF(ISBLANK(F19),"",(IF(LEFT(F19,1)="-",1,0)+IF(LEFT(G19,1)="-",1,0)+IF(LEFT(H19,1)="-",1,0)+IF(LEFT(I19,1)="-",1,0)+IF(LEFT(J19,1)="-",1,0)))</f>
        <v>3</v>
      </c>
      <c r="M19" s="109">
        <f t="shared" si="0"/>
      </c>
      <c r="N19" s="110">
        <f t="shared" si="0"/>
        <v>1</v>
      </c>
      <c r="O19" s="51"/>
    </row>
    <row r="20" spans="1:15" ht="16.5" thickBot="1">
      <c r="A20" s="46"/>
      <c r="B20" s="48"/>
      <c r="C20" s="48"/>
      <c r="D20" s="48"/>
      <c r="E20" s="48"/>
      <c r="F20" s="48"/>
      <c r="G20" s="48"/>
      <c r="H20" s="48"/>
      <c r="I20" s="100" t="s">
        <v>172</v>
      </c>
      <c r="J20" s="101"/>
      <c r="K20" s="102">
        <f>IF(ISBLANK(D15),"",SUM(K15:K19))</f>
      </c>
      <c r="L20" s="108">
        <f>IF(ISBLANK(E15),"",SUM(L15:L19))</f>
      </c>
      <c r="M20" s="111">
        <f>IF(ISBLANK(F15),"",SUM(M15:M19))</f>
        <v>2</v>
      </c>
      <c r="N20" s="112">
        <f>IF(ISBLANK(F15),"",SUM(N15:N19))</f>
        <v>3</v>
      </c>
      <c r="O20" s="58"/>
    </row>
    <row r="21" spans="1:15" ht="15">
      <c r="A21" s="46"/>
      <c r="B21" s="47" t="s">
        <v>173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8"/>
    </row>
    <row r="22" spans="1:15" ht="15">
      <c r="A22" s="46"/>
      <c r="B22" s="103" t="s">
        <v>174</v>
      </c>
      <c r="C22" s="103"/>
      <c r="D22" s="103" t="s">
        <v>175</v>
      </c>
      <c r="E22" s="104"/>
      <c r="F22" s="103"/>
      <c r="G22" s="103" t="s">
        <v>176</v>
      </c>
      <c r="H22" s="104"/>
      <c r="I22" s="103"/>
      <c r="J22" s="32" t="s">
        <v>177</v>
      </c>
      <c r="K22" s="36"/>
      <c r="L22" s="48"/>
      <c r="M22" s="48"/>
      <c r="N22" s="48"/>
      <c r="O22" s="58"/>
    </row>
    <row r="23" spans="1:15" ht="18.75" thickBot="1">
      <c r="A23" s="46"/>
      <c r="B23" s="48"/>
      <c r="C23" s="48"/>
      <c r="D23" s="48"/>
      <c r="E23" s="48"/>
      <c r="F23" s="48"/>
      <c r="G23" s="48"/>
      <c r="H23" s="48"/>
      <c r="I23" s="48"/>
      <c r="J23" s="133" t="str">
        <f>IF(M20=3,C7,IF(N20=3,G7,""))</f>
        <v>JysRy II</v>
      </c>
      <c r="K23" s="134"/>
      <c r="L23" s="134"/>
      <c r="M23" s="134"/>
      <c r="N23" s="135"/>
      <c r="O23" s="58"/>
    </row>
    <row r="24" spans="1:15" ht="18.75" thickTop="1">
      <c r="A24" s="105"/>
      <c r="B24" s="106"/>
      <c r="C24" s="106"/>
      <c r="D24" s="106"/>
      <c r="E24" s="106"/>
      <c r="F24" s="106"/>
      <c r="G24" s="106"/>
      <c r="H24" s="106"/>
      <c r="I24" s="106"/>
      <c r="J24" s="113"/>
      <c r="K24" s="113"/>
      <c r="L24" s="113"/>
      <c r="M24" s="113"/>
      <c r="N24" s="113"/>
      <c r="O24" s="107"/>
    </row>
    <row r="26" spans="1:15" ht="15.75">
      <c r="A26" s="41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5" ht="15.75">
      <c r="A27" s="46"/>
      <c r="B27" s="36"/>
      <c r="C27" s="47" t="s">
        <v>135</v>
      </c>
      <c r="D27" s="48"/>
      <c r="E27" s="48"/>
      <c r="F27" s="36"/>
      <c r="G27" s="49" t="s">
        <v>136</v>
      </c>
      <c r="H27" s="50"/>
      <c r="I27" s="118" t="s">
        <v>178</v>
      </c>
      <c r="J27" s="119"/>
      <c r="K27" s="119"/>
      <c r="L27" s="119"/>
      <c r="M27" s="119"/>
      <c r="N27" s="120"/>
      <c r="O27" s="51"/>
    </row>
    <row r="28" spans="1:15" ht="20.25">
      <c r="A28" s="46"/>
      <c r="B28" s="52"/>
      <c r="C28" s="53" t="s">
        <v>137</v>
      </c>
      <c r="D28" s="48"/>
      <c r="E28" s="48"/>
      <c r="F28" s="36"/>
      <c r="G28" s="49" t="s">
        <v>138</v>
      </c>
      <c r="H28" s="50"/>
      <c r="I28" s="118" t="s">
        <v>14</v>
      </c>
      <c r="J28" s="119"/>
      <c r="K28" s="119"/>
      <c r="L28" s="119"/>
      <c r="M28" s="119"/>
      <c r="N28" s="120"/>
      <c r="O28" s="51"/>
    </row>
    <row r="29" spans="1:15" ht="15">
      <c r="A29" s="46"/>
      <c r="B29" s="48"/>
      <c r="C29" s="54" t="s">
        <v>139</v>
      </c>
      <c r="D29" s="48"/>
      <c r="E29" s="48"/>
      <c r="F29" s="48"/>
      <c r="G29" s="49" t="s">
        <v>140</v>
      </c>
      <c r="H29" s="55"/>
      <c r="I29" s="118" t="s">
        <v>179</v>
      </c>
      <c r="J29" s="118"/>
      <c r="K29" s="118"/>
      <c r="L29" s="118"/>
      <c r="M29" s="118"/>
      <c r="N29" s="121"/>
      <c r="O29" s="51"/>
    </row>
    <row r="30" spans="1:15" ht="15.75">
      <c r="A30" s="46"/>
      <c r="B30" s="48"/>
      <c r="C30" s="48"/>
      <c r="D30" s="48"/>
      <c r="E30" s="48"/>
      <c r="F30" s="48"/>
      <c r="G30" s="49" t="s">
        <v>141</v>
      </c>
      <c r="H30" s="50"/>
      <c r="I30" s="122">
        <v>41951</v>
      </c>
      <c r="J30" s="123"/>
      <c r="K30" s="123"/>
      <c r="L30" s="56" t="s">
        <v>142</v>
      </c>
      <c r="M30" s="124">
        <v>0.5416666666666666</v>
      </c>
      <c r="N30" s="121"/>
      <c r="O30" s="51"/>
    </row>
    <row r="31" spans="1:15" ht="15">
      <c r="A31" s="46"/>
      <c r="B31" s="36"/>
      <c r="C31" s="57" t="s">
        <v>143</v>
      </c>
      <c r="D31" s="48"/>
      <c r="E31" s="48"/>
      <c r="F31" s="48"/>
      <c r="G31" s="57" t="s">
        <v>143</v>
      </c>
      <c r="H31" s="48"/>
      <c r="I31" s="48"/>
      <c r="J31" s="48"/>
      <c r="K31" s="48"/>
      <c r="L31" s="48"/>
      <c r="M31" s="48"/>
      <c r="N31" s="48"/>
      <c r="O31" s="58"/>
    </row>
    <row r="32" spans="1:15" ht="15.75">
      <c r="A32" s="51"/>
      <c r="B32" s="59" t="s">
        <v>144</v>
      </c>
      <c r="C32" s="125" t="s">
        <v>88</v>
      </c>
      <c r="D32" s="126"/>
      <c r="E32" s="60"/>
      <c r="F32" s="61" t="s">
        <v>145</v>
      </c>
      <c r="G32" s="125" t="s">
        <v>27</v>
      </c>
      <c r="H32" s="127"/>
      <c r="I32" s="127"/>
      <c r="J32" s="127"/>
      <c r="K32" s="127"/>
      <c r="L32" s="127"/>
      <c r="M32" s="127"/>
      <c r="N32" s="128"/>
      <c r="O32" s="51"/>
    </row>
    <row r="33" spans="1:15" ht="15">
      <c r="A33" s="51"/>
      <c r="B33" s="62" t="s">
        <v>146</v>
      </c>
      <c r="C33" s="129" t="s">
        <v>182</v>
      </c>
      <c r="D33" s="130"/>
      <c r="E33" s="63"/>
      <c r="F33" s="64" t="s">
        <v>148</v>
      </c>
      <c r="G33" s="129" t="s">
        <v>26</v>
      </c>
      <c r="H33" s="119"/>
      <c r="I33" s="119"/>
      <c r="J33" s="119"/>
      <c r="K33" s="119"/>
      <c r="L33" s="119"/>
      <c r="M33" s="119"/>
      <c r="N33" s="120"/>
      <c r="O33" s="51"/>
    </row>
    <row r="34" spans="1:15" ht="15">
      <c r="A34" s="51"/>
      <c r="B34" s="65" t="s">
        <v>150</v>
      </c>
      <c r="C34" s="129" t="s">
        <v>183</v>
      </c>
      <c r="D34" s="130"/>
      <c r="E34" s="63"/>
      <c r="F34" s="66" t="s">
        <v>152</v>
      </c>
      <c r="G34" s="129" t="s">
        <v>25</v>
      </c>
      <c r="H34" s="119"/>
      <c r="I34" s="119"/>
      <c r="J34" s="119"/>
      <c r="K34" s="119"/>
      <c r="L34" s="119"/>
      <c r="M34" s="119"/>
      <c r="N34" s="120"/>
      <c r="O34" s="51"/>
    </row>
    <row r="35" spans="1:15" ht="15">
      <c r="A35" s="46"/>
      <c r="B35" s="67" t="s">
        <v>154</v>
      </c>
      <c r="C35" s="68"/>
      <c r="D35" s="69"/>
      <c r="E35" s="70"/>
      <c r="F35" s="67" t="s">
        <v>154</v>
      </c>
      <c r="G35" s="71"/>
      <c r="H35" s="71"/>
      <c r="I35" s="71"/>
      <c r="J35" s="71"/>
      <c r="K35" s="71"/>
      <c r="L35" s="71"/>
      <c r="M35" s="71"/>
      <c r="N35" s="71"/>
      <c r="O35" s="58"/>
    </row>
    <row r="36" spans="1:15" ht="15">
      <c r="A36" s="51"/>
      <c r="B36" s="62"/>
      <c r="C36" s="129" t="s">
        <v>182</v>
      </c>
      <c r="D36" s="130"/>
      <c r="E36" s="63"/>
      <c r="F36" s="64"/>
      <c r="G36" s="129" t="s">
        <v>26</v>
      </c>
      <c r="H36" s="119"/>
      <c r="I36" s="119"/>
      <c r="J36" s="119"/>
      <c r="K36" s="119"/>
      <c r="L36" s="119"/>
      <c r="M36" s="119"/>
      <c r="N36" s="120"/>
      <c r="O36" s="51"/>
    </row>
    <row r="37" spans="1:15" ht="15">
      <c r="A37" s="51"/>
      <c r="B37" s="72"/>
      <c r="C37" s="129" t="s">
        <v>183</v>
      </c>
      <c r="D37" s="130"/>
      <c r="E37" s="63"/>
      <c r="F37" s="73"/>
      <c r="G37" s="129" t="s">
        <v>25</v>
      </c>
      <c r="H37" s="119"/>
      <c r="I37" s="119"/>
      <c r="J37" s="119"/>
      <c r="K37" s="119"/>
      <c r="L37" s="119"/>
      <c r="M37" s="119"/>
      <c r="N37" s="120"/>
      <c r="O37" s="51"/>
    </row>
    <row r="38" spans="1:15" ht="15.75">
      <c r="A38" s="46"/>
      <c r="B38" s="48"/>
      <c r="C38" s="48"/>
      <c r="D38" s="48"/>
      <c r="E38" s="48"/>
      <c r="F38" s="74" t="s">
        <v>157</v>
      </c>
      <c r="G38" s="57"/>
      <c r="H38" s="57"/>
      <c r="I38" s="57"/>
      <c r="J38" s="48"/>
      <c r="K38" s="48"/>
      <c r="L38" s="48"/>
      <c r="M38" s="75"/>
      <c r="N38" s="36"/>
      <c r="O38" s="58"/>
    </row>
    <row r="39" spans="1:15" ht="15">
      <c r="A39" s="46"/>
      <c r="B39" s="76" t="s">
        <v>158</v>
      </c>
      <c r="C39" s="48"/>
      <c r="D39" s="48"/>
      <c r="E39" s="48"/>
      <c r="F39" s="77" t="s">
        <v>159</v>
      </c>
      <c r="G39" s="77" t="s">
        <v>160</v>
      </c>
      <c r="H39" s="77" t="s">
        <v>161</v>
      </c>
      <c r="I39" s="77" t="s">
        <v>162</v>
      </c>
      <c r="J39" s="77" t="s">
        <v>163</v>
      </c>
      <c r="K39" s="131" t="s">
        <v>164</v>
      </c>
      <c r="L39" s="132"/>
      <c r="M39" s="78" t="s">
        <v>165</v>
      </c>
      <c r="N39" s="79" t="s">
        <v>166</v>
      </c>
      <c r="O39" s="51"/>
    </row>
    <row r="40" spans="1:15" ht="15">
      <c r="A40" s="51"/>
      <c r="B40" s="80" t="s">
        <v>167</v>
      </c>
      <c r="C40" s="81" t="str">
        <f>IF(C33&gt;"",C33&amp;" - "&amp;G33,"")</f>
        <v>Lehtonen Jarno - Kara Tauno</v>
      </c>
      <c r="D40" s="82"/>
      <c r="E40" s="83"/>
      <c r="F40" s="84"/>
      <c r="G40" s="84"/>
      <c r="H40" s="84"/>
      <c r="I40" s="84"/>
      <c r="J40" s="84"/>
      <c r="K40" s="85">
        <f>IF(ISBLANK(F40),"",COUNTIF(F40:J40,"&gt;=0"))</f>
      </c>
      <c r="L40" s="86">
        <f>IF(ISBLANK(F40),"",(IF(LEFT(F40,1)="-",1,0)+IF(LEFT(G40,1)="-",1,0)+IF(LEFT(H40,1)="-",1,0)+IF(LEFT(I40,1)="-",1,0)+IF(LEFT(J40,1)="-",1,0)))</f>
      </c>
      <c r="M40" s="87">
        <f aca="true" t="shared" si="1" ref="M40:N44">IF(K40=3,1,"")</f>
      </c>
      <c r="N40" s="88">
        <f t="shared" si="1"/>
      </c>
      <c r="O40" s="51"/>
    </row>
    <row r="41" spans="1:15" ht="15">
      <c r="A41" s="51"/>
      <c r="B41" s="80" t="s">
        <v>168</v>
      </c>
      <c r="C41" s="82" t="str">
        <f>IF(C34&gt;"",C34&amp;" - "&amp;G34,"")</f>
        <v>Sandell Toni - Lehtonen Kari</v>
      </c>
      <c r="D41" s="81"/>
      <c r="E41" s="83"/>
      <c r="F41" s="89"/>
      <c r="G41" s="84"/>
      <c r="H41" s="84"/>
      <c r="I41" s="84"/>
      <c r="J41" s="84"/>
      <c r="K41" s="85">
        <f>IF(ISBLANK(F41),"",COUNTIF(F41:J41,"&gt;=0"))</f>
      </c>
      <c r="L41" s="86">
        <f>IF(ISBLANK(F41),"",(IF(LEFT(F41,1)="-",1,0)+IF(LEFT(G41,1)="-",1,0)+IF(LEFT(H41,1)="-",1,0)+IF(LEFT(I41,1)="-",1,0)+IF(LEFT(J41,1)="-",1,0)))</f>
      </c>
      <c r="M41" s="87">
        <f t="shared" si="1"/>
      </c>
      <c r="N41" s="88">
        <f t="shared" si="1"/>
      </c>
      <c r="O41" s="51"/>
    </row>
    <row r="42" spans="1:15" ht="15">
      <c r="A42" s="51"/>
      <c r="B42" s="90" t="s">
        <v>169</v>
      </c>
      <c r="C42" s="91" t="str">
        <f>IF(C36&gt;"",C36&amp;" / "&amp;C37,"")</f>
        <v>Lehtonen Jarno / Sandell Toni</v>
      </c>
      <c r="D42" s="92" t="str">
        <f>IF(G36&gt;"",G36&amp;" / "&amp;G37,"")</f>
        <v>Kara Tauno / Lehtonen Kari</v>
      </c>
      <c r="E42" s="93"/>
      <c r="F42" s="94"/>
      <c r="G42" s="95"/>
      <c r="H42" s="96"/>
      <c r="I42" s="96"/>
      <c r="J42" s="96"/>
      <c r="K42" s="85">
        <f>IF(ISBLANK(F42),"",COUNTIF(F42:J42,"&gt;=0"))</f>
      </c>
      <c r="L42" s="86">
        <f>IF(ISBLANK(F42),"",(IF(LEFT(F42,1)="-",1,0)+IF(LEFT(G42,1)="-",1,0)+IF(LEFT(H42,1)="-",1,0)+IF(LEFT(I42,1)="-",1,0)+IF(LEFT(J42,1)="-",1,0)))</f>
      </c>
      <c r="M42" s="87">
        <f t="shared" si="1"/>
      </c>
      <c r="N42" s="88">
        <f t="shared" si="1"/>
      </c>
      <c r="O42" s="51"/>
    </row>
    <row r="43" spans="1:15" ht="15">
      <c r="A43" s="51"/>
      <c r="B43" s="80" t="s">
        <v>170</v>
      </c>
      <c r="C43" s="82" t="str">
        <f>IF(C33&gt;"",C33&amp;" - "&amp;G34,"")</f>
        <v>Lehtonen Jarno - Lehtonen Kari</v>
      </c>
      <c r="D43" s="81"/>
      <c r="E43" s="83"/>
      <c r="F43" s="97"/>
      <c r="G43" s="84"/>
      <c r="H43" s="84"/>
      <c r="I43" s="84"/>
      <c r="J43" s="98"/>
      <c r="K43" s="85">
        <f>IF(ISBLANK(F43),"",COUNTIF(F43:J43,"&gt;=0"))</f>
      </c>
      <c r="L43" s="86">
        <f>IF(ISBLANK(F43),"",(IF(LEFT(F43,1)="-",1,0)+IF(LEFT(G43,1)="-",1,0)+IF(LEFT(H43,1)="-",1,0)+IF(LEFT(I43,1)="-",1,0)+IF(LEFT(J43,1)="-",1,0)))</f>
      </c>
      <c r="M43" s="87">
        <f t="shared" si="1"/>
      </c>
      <c r="N43" s="88">
        <f t="shared" si="1"/>
      </c>
      <c r="O43" s="51"/>
    </row>
    <row r="44" spans="1:15" ht="15.75" thickBot="1">
      <c r="A44" s="51"/>
      <c r="B44" s="80" t="s">
        <v>171</v>
      </c>
      <c r="C44" s="82" t="str">
        <f>IF(C34&gt;"",C34&amp;" - "&amp;G33,"")</f>
        <v>Sandell Toni - Kara Tauno</v>
      </c>
      <c r="D44" s="81"/>
      <c r="E44" s="83"/>
      <c r="F44" s="98"/>
      <c r="G44" s="84"/>
      <c r="H44" s="98"/>
      <c r="I44" s="84"/>
      <c r="J44" s="84"/>
      <c r="K44" s="85">
        <f>IF(ISBLANK(F44),"",COUNTIF(F44:J44,"&gt;=0"))</f>
      </c>
      <c r="L44" s="99">
        <f>IF(ISBLANK(F44),"",(IF(LEFT(F44,1)="-",1,0)+IF(LEFT(G44,1)="-",1,0)+IF(LEFT(H44,1)="-",1,0)+IF(LEFT(I44,1)="-",1,0)+IF(LEFT(J44,1)="-",1,0)))</f>
      </c>
      <c r="M44" s="109">
        <f t="shared" si="1"/>
      </c>
      <c r="N44" s="110">
        <f t="shared" si="1"/>
      </c>
      <c r="O44" s="51"/>
    </row>
    <row r="45" spans="1:15" ht="16.5" thickBot="1">
      <c r="A45" s="46"/>
      <c r="B45" s="48"/>
      <c r="C45" s="48"/>
      <c r="D45" s="48"/>
      <c r="E45" s="48"/>
      <c r="F45" s="48"/>
      <c r="G45" s="48"/>
      <c r="H45" s="48"/>
      <c r="I45" s="100" t="s">
        <v>172</v>
      </c>
      <c r="J45" s="101"/>
      <c r="K45" s="102">
        <f>IF(ISBLANK(D40),"",SUM(K40:K44))</f>
      </c>
      <c r="L45" s="108">
        <f>IF(ISBLANK(E40),"",SUM(L40:L44))</f>
      </c>
      <c r="M45" s="111" t="s">
        <v>251</v>
      </c>
      <c r="N45" s="112">
        <f>IF(ISBLANK(F40),"",SUM(N40:N44))</f>
      </c>
      <c r="O45" s="58"/>
    </row>
    <row r="46" spans="1:15" ht="15">
      <c r="A46" s="46"/>
      <c r="B46" s="47" t="s">
        <v>173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58"/>
    </row>
    <row r="47" spans="1:15" ht="15">
      <c r="A47" s="46"/>
      <c r="B47" s="103" t="s">
        <v>174</v>
      </c>
      <c r="C47" s="103"/>
      <c r="D47" s="103" t="s">
        <v>175</v>
      </c>
      <c r="E47" s="104"/>
      <c r="F47" s="103"/>
      <c r="G47" s="103" t="s">
        <v>176</v>
      </c>
      <c r="H47" s="104"/>
      <c r="I47" s="103"/>
      <c r="J47" s="32" t="s">
        <v>177</v>
      </c>
      <c r="K47" s="36"/>
      <c r="L47" s="48"/>
      <c r="M47" s="48"/>
      <c r="N47" s="48"/>
      <c r="O47" s="58"/>
    </row>
    <row r="48" spans="1:15" ht="18.75" thickBot="1">
      <c r="A48" s="46"/>
      <c r="B48" s="48"/>
      <c r="C48" s="48"/>
      <c r="D48" s="48"/>
      <c r="E48" s="48"/>
      <c r="F48" s="48"/>
      <c r="G48" s="48"/>
      <c r="H48" s="48"/>
      <c r="I48" s="48"/>
      <c r="J48" s="133" t="s">
        <v>88</v>
      </c>
      <c r="K48" s="134"/>
      <c r="L48" s="134"/>
      <c r="M48" s="134"/>
      <c r="N48" s="135"/>
      <c r="O48" s="58"/>
    </row>
    <row r="49" spans="1:15" ht="18.75" thickTop="1">
      <c r="A49" s="105"/>
      <c r="B49" s="106"/>
      <c r="C49" s="106"/>
      <c r="D49" s="106"/>
      <c r="E49" s="106"/>
      <c r="F49" s="106"/>
      <c r="G49" s="106"/>
      <c r="H49" s="106"/>
      <c r="I49" s="106"/>
      <c r="J49" s="113"/>
      <c r="K49" s="113"/>
      <c r="L49" s="113"/>
      <c r="M49" s="113"/>
      <c r="N49" s="113"/>
      <c r="O49" s="107"/>
    </row>
    <row r="51" spans="1:15" ht="15.75">
      <c r="A51" s="41"/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</row>
    <row r="52" spans="1:15" ht="15.75">
      <c r="A52" s="46"/>
      <c r="B52" s="36"/>
      <c r="C52" s="47" t="s">
        <v>135</v>
      </c>
      <c r="D52" s="48"/>
      <c r="E52" s="48"/>
      <c r="F52" s="36"/>
      <c r="G52" s="49" t="s">
        <v>136</v>
      </c>
      <c r="H52" s="50"/>
      <c r="I52" s="118" t="s">
        <v>178</v>
      </c>
      <c r="J52" s="119"/>
      <c r="K52" s="119"/>
      <c r="L52" s="119"/>
      <c r="M52" s="119"/>
      <c r="N52" s="120"/>
      <c r="O52" s="51"/>
    </row>
    <row r="53" spans="1:15" ht="20.25">
      <c r="A53" s="46"/>
      <c r="B53" s="52"/>
      <c r="C53" s="53" t="s">
        <v>137</v>
      </c>
      <c r="D53" s="48"/>
      <c r="E53" s="48"/>
      <c r="F53" s="36"/>
      <c r="G53" s="49" t="s">
        <v>138</v>
      </c>
      <c r="H53" s="50"/>
      <c r="I53" s="118" t="s">
        <v>14</v>
      </c>
      <c r="J53" s="119"/>
      <c r="K53" s="119"/>
      <c r="L53" s="119"/>
      <c r="M53" s="119"/>
      <c r="N53" s="120"/>
      <c r="O53" s="51"/>
    </row>
    <row r="54" spans="1:15" ht="15">
      <c r="A54" s="46"/>
      <c r="B54" s="48"/>
      <c r="C54" s="54" t="s">
        <v>139</v>
      </c>
      <c r="D54" s="48"/>
      <c r="E54" s="48"/>
      <c r="F54" s="48"/>
      <c r="G54" s="49" t="s">
        <v>140</v>
      </c>
      <c r="H54" s="55"/>
      <c r="I54" s="118" t="s">
        <v>252</v>
      </c>
      <c r="J54" s="118"/>
      <c r="K54" s="118"/>
      <c r="L54" s="118"/>
      <c r="M54" s="118"/>
      <c r="N54" s="121"/>
      <c r="O54" s="51"/>
    </row>
    <row r="55" spans="1:15" ht="15.75">
      <c r="A55" s="46"/>
      <c r="B55" s="48"/>
      <c r="C55" s="48"/>
      <c r="D55" s="48"/>
      <c r="E55" s="48"/>
      <c r="F55" s="48"/>
      <c r="G55" s="49" t="s">
        <v>141</v>
      </c>
      <c r="H55" s="50"/>
      <c r="I55" s="122">
        <v>41951</v>
      </c>
      <c r="J55" s="123"/>
      <c r="K55" s="123"/>
      <c r="L55" s="56" t="s">
        <v>142</v>
      </c>
      <c r="M55" s="124">
        <v>0.5416666666666666</v>
      </c>
      <c r="N55" s="121"/>
      <c r="O55" s="51"/>
    </row>
    <row r="56" spans="1:15" ht="15">
      <c r="A56" s="46"/>
      <c r="B56" s="36"/>
      <c r="C56" s="57" t="s">
        <v>143</v>
      </c>
      <c r="D56" s="48"/>
      <c r="E56" s="48"/>
      <c r="F56" s="48"/>
      <c r="G56" s="57" t="s">
        <v>143</v>
      </c>
      <c r="H56" s="48"/>
      <c r="I56" s="48"/>
      <c r="J56" s="48"/>
      <c r="K56" s="48"/>
      <c r="L56" s="48"/>
      <c r="M56" s="48"/>
      <c r="N56" s="48"/>
      <c r="O56" s="58"/>
    </row>
    <row r="57" spans="1:15" ht="15.75">
      <c r="A57" s="51"/>
      <c r="B57" s="59" t="s">
        <v>144</v>
      </c>
      <c r="C57" s="125" t="s">
        <v>88</v>
      </c>
      <c r="D57" s="126"/>
      <c r="E57" s="60"/>
      <c r="F57" s="61" t="s">
        <v>145</v>
      </c>
      <c r="G57" s="125" t="s">
        <v>253</v>
      </c>
      <c r="H57" s="127"/>
      <c r="I57" s="127"/>
      <c r="J57" s="127"/>
      <c r="K57" s="127"/>
      <c r="L57" s="127"/>
      <c r="M57" s="127"/>
      <c r="N57" s="128"/>
      <c r="O57" s="51"/>
    </row>
    <row r="58" spans="1:15" ht="15">
      <c r="A58" s="51"/>
      <c r="B58" s="62" t="s">
        <v>146</v>
      </c>
      <c r="C58" s="129" t="s">
        <v>182</v>
      </c>
      <c r="D58" s="130"/>
      <c r="E58" s="63"/>
      <c r="F58" s="64" t="s">
        <v>148</v>
      </c>
      <c r="G58" s="129" t="s">
        <v>19</v>
      </c>
      <c r="H58" s="119"/>
      <c r="I58" s="119"/>
      <c r="J58" s="119"/>
      <c r="K58" s="119"/>
      <c r="L58" s="119"/>
      <c r="M58" s="119"/>
      <c r="N58" s="120"/>
      <c r="O58" s="51"/>
    </row>
    <row r="59" spans="1:15" ht="15">
      <c r="A59" s="51"/>
      <c r="B59" s="65" t="s">
        <v>150</v>
      </c>
      <c r="C59" s="129" t="s">
        <v>183</v>
      </c>
      <c r="D59" s="130"/>
      <c r="E59" s="63"/>
      <c r="F59" s="66" t="s">
        <v>152</v>
      </c>
      <c r="G59" s="129" t="s">
        <v>20</v>
      </c>
      <c r="H59" s="119"/>
      <c r="I59" s="119"/>
      <c r="J59" s="119"/>
      <c r="K59" s="119"/>
      <c r="L59" s="119"/>
      <c r="M59" s="119"/>
      <c r="N59" s="120"/>
      <c r="O59" s="51"/>
    </row>
    <row r="60" spans="1:15" ht="15">
      <c r="A60" s="46"/>
      <c r="B60" s="67" t="s">
        <v>154</v>
      </c>
      <c r="C60" s="68"/>
      <c r="D60" s="69"/>
      <c r="E60" s="70"/>
      <c r="F60" s="67" t="s">
        <v>154</v>
      </c>
      <c r="G60" s="71"/>
      <c r="H60" s="71"/>
      <c r="I60" s="71"/>
      <c r="J60" s="71"/>
      <c r="K60" s="71"/>
      <c r="L60" s="71"/>
      <c r="M60" s="71"/>
      <c r="N60" s="71"/>
      <c r="O60" s="58"/>
    </row>
    <row r="61" spans="1:15" ht="15">
      <c r="A61" s="51"/>
      <c r="B61" s="62"/>
      <c r="C61" s="129" t="s">
        <v>182</v>
      </c>
      <c r="D61" s="130"/>
      <c r="E61" s="63"/>
      <c r="F61" s="64"/>
      <c r="G61" s="129" t="s">
        <v>19</v>
      </c>
      <c r="H61" s="119"/>
      <c r="I61" s="119"/>
      <c r="J61" s="119"/>
      <c r="K61" s="119"/>
      <c r="L61" s="119"/>
      <c r="M61" s="119"/>
      <c r="N61" s="120"/>
      <c r="O61" s="51"/>
    </row>
    <row r="62" spans="1:15" ht="15">
      <c r="A62" s="51"/>
      <c r="B62" s="72"/>
      <c r="C62" s="129" t="s">
        <v>183</v>
      </c>
      <c r="D62" s="130"/>
      <c r="E62" s="63"/>
      <c r="F62" s="73"/>
      <c r="G62" s="129" t="s">
        <v>20</v>
      </c>
      <c r="H62" s="119"/>
      <c r="I62" s="119"/>
      <c r="J62" s="119"/>
      <c r="K62" s="119"/>
      <c r="L62" s="119"/>
      <c r="M62" s="119"/>
      <c r="N62" s="120"/>
      <c r="O62" s="51"/>
    </row>
    <row r="63" spans="1:15" ht="15.75">
      <c r="A63" s="46"/>
      <c r="B63" s="48"/>
      <c r="C63" s="48"/>
      <c r="D63" s="48"/>
      <c r="E63" s="48"/>
      <c r="F63" s="74" t="s">
        <v>157</v>
      </c>
      <c r="G63" s="57"/>
      <c r="H63" s="57"/>
      <c r="I63" s="57"/>
      <c r="J63" s="48"/>
      <c r="K63" s="48"/>
      <c r="L63" s="48"/>
      <c r="M63" s="75"/>
      <c r="N63" s="36"/>
      <c r="O63" s="58"/>
    </row>
    <row r="64" spans="1:15" ht="15">
      <c r="A64" s="46"/>
      <c r="B64" s="76" t="s">
        <v>158</v>
      </c>
      <c r="C64" s="48"/>
      <c r="D64" s="48"/>
      <c r="E64" s="48"/>
      <c r="F64" s="77" t="s">
        <v>159</v>
      </c>
      <c r="G64" s="77" t="s">
        <v>160</v>
      </c>
      <c r="H64" s="77" t="s">
        <v>161</v>
      </c>
      <c r="I64" s="77" t="s">
        <v>162</v>
      </c>
      <c r="J64" s="77" t="s">
        <v>163</v>
      </c>
      <c r="K64" s="131" t="s">
        <v>164</v>
      </c>
      <c r="L64" s="132"/>
      <c r="M64" s="78" t="s">
        <v>165</v>
      </c>
      <c r="N64" s="79" t="s">
        <v>166</v>
      </c>
      <c r="O64" s="51"/>
    </row>
    <row r="65" spans="1:15" ht="15">
      <c r="A65" s="51"/>
      <c r="B65" s="80" t="s">
        <v>167</v>
      </c>
      <c r="C65" s="81" t="str">
        <f>IF(C58&gt;"",C58&amp;" - "&amp;G58,"")</f>
        <v>Lehtonen Jarno - Korpela Veli-Matti</v>
      </c>
      <c r="D65" s="82"/>
      <c r="E65" s="83"/>
      <c r="F65" s="84">
        <v>-12</v>
      </c>
      <c r="G65" s="84">
        <v>-11</v>
      </c>
      <c r="H65" s="84">
        <v>-8</v>
      </c>
      <c r="I65" s="84"/>
      <c r="J65" s="84"/>
      <c r="K65" s="85">
        <f>IF(ISBLANK(F65),"",COUNTIF(F65:J65,"&gt;=0"))</f>
        <v>0</v>
      </c>
      <c r="L65" s="86">
        <f>IF(ISBLANK(F65),"",(IF(LEFT(F65,1)="-",1,0)+IF(LEFT(G65,1)="-",1,0)+IF(LEFT(H65,1)="-",1,0)+IF(LEFT(I65,1)="-",1,0)+IF(LEFT(J65,1)="-",1,0)))</f>
        <v>3</v>
      </c>
      <c r="M65" s="87">
        <f aca="true" t="shared" si="2" ref="M65:N69">IF(K65=3,1,"")</f>
      </c>
      <c r="N65" s="88">
        <f t="shared" si="2"/>
        <v>1</v>
      </c>
      <c r="O65" s="51"/>
    </row>
    <row r="66" spans="1:15" ht="15">
      <c r="A66" s="51"/>
      <c r="B66" s="80" t="s">
        <v>168</v>
      </c>
      <c r="C66" s="82" t="str">
        <f>IF(C59&gt;"",C59&amp;" - "&amp;G59,"")</f>
        <v>Sandell Toni - Kuivalainen Veli-Matti</v>
      </c>
      <c r="D66" s="81"/>
      <c r="E66" s="83"/>
      <c r="F66" s="89">
        <v>-7</v>
      </c>
      <c r="G66" s="84">
        <v>-2</v>
      </c>
      <c r="H66" s="84">
        <v>-9</v>
      </c>
      <c r="I66" s="84"/>
      <c r="J66" s="84"/>
      <c r="K66" s="85">
        <f>IF(ISBLANK(F66),"",COUNTIF(F66:J66,"&gt;=0"))</f>
        <v>0</v>
      </c>
      <c r="L66" s="86">
        <f>IF(ISBLANK(F66),"",(IF(LEFT(F66,1)="-",1,0)+IF(LEFT(G66,1)="-",1,0)+IF(LEFT(H66,1)="-",1,0)+IF(LEFT(I66,1)="-",1,0)+IF(LEFT(J66,1)="-",1,0)))</f>
        <v>3</v>
      </c>
      <c r="M66" s="87">
        <f t="shared" si="2"/>
      </c>
      <c r="N66" s="88">
        <f t="shared" si="2"/>
        <v>1</v>
      </c>
      <c r="O66" s="51"/>
    </row>
    <row r="67" spans="1:15" ht="15">
      <c r="A67" s="51"/>
      <c r="B67" s="90" t="s">
        <v>169</v>
      </c>
      <c r="C67" s="91" t="str">
        <f>IF(C61&gt;"",C61&amp;" / "&amp;C62,"")</f>
        <v>Lehtonen Jarno / Sandell Toni</v>
      </c>
      <c r="D67" s="92" t="str">
        <f>IF(G61&gt;"",G61&amp;" / "&amp;G62,"")</f>
        <v>Korpela Veli-Matti / Kuivalainen Veli-Matti</v>
      </c>
      <c r="E67" s="93"/>
      <c r="F67" s="94">
        <v>-9</v>
      </c>
      <c r="G67" s="95">
        <v>12</v>
      </c>
      <c r="H67" s="96">
        <v>-5</v>
      </c>
      <c r="I67" s="96">
        <v>-6</v>
      </c>
      <c r="J67" s="96"/>
      <c r="K67" s="85">
        <f>IF(ISBLANK(F67),"",COUNTIF(F67:J67,"&gt;=0"))</f>
        <v>1</v>
      </c>
      <c r="L67" s="86">
        <f>IF(ISBLANK(F67),"",(IF(LEFT(F67,1)="-",1,0)+IF(LEFT(G67,1)="-",1,0)+IF(LEFT(H67,1)="-",1,0)+IF(LEFT(I67,1)="-",1,0)+IF(LEFT(J67,1)="-",1,0)))</f>
        <v>3</v>
      </c>
      <c r="M67" s="87">
        <f t="shared" si="2"/>
      </c>
      <c r="N67" s="88">
        <f t="shared" si="2"/>
        <v>1</v>
      </c>
      <c r="O67" s="51"/>
    </row>
    <row r="68" spans="1:15" ht="15">
      <c r="A68" s="51"/>
      <c r="B68" s="80" t="s">
        <v>170</v>
      </c>
      <c r="C68" s="82" t="str">
        <f>IF(C58&gt;"",C58&amp;" - "&amp;G59,"")</f>
        <v>Lehtonen Jarno - Kuivalainen Veli-Matti</v>
      </c>
      <c r="D68" s="81"/>
      <c r="E68" s="83"/>
      <c r="F68" s="97"/>
      <c r="G68" s="84"/>
      <c r="H68" s="84"/>
      <c r="I68" s="84"/>
      <c r="J68" s="98"/>
      <c r="K68" s="85">
        <f>IF(ISBLANK(F68),"",COUNTIF(F68:J68,"&gt;=0"))</f>
      </c>
      <c r="L68" s="86">
        <f>IF(ISBLANK(F68),"",(IF(LEFT(F68,1)="-",1,0)+IF(LEFT(G68,1)="-",1,0)+IF(LEFT(H68,1)="-",1,0)+IF(LEFT(I68,1)="-",1,0)+IF(LEFT(J68,1)="-",1,0)))</f>
      </c>
      <c r="M68" s="87">
        <f t="shared" si="2"/>
      </c>
      <c r="N68" s="88">
        <f t="shared" si="2"/>
      </c>
      <c r="O68" s="51"/>
    </row>
    <row r="69" spans="1:15" ht="15.75" thickBot="1">
      <c r="A69" s="51"/>
      <c r="B69" s="80" t="s">
        <v>171</v>
      </c>
      <c r="C69" s="82" t="str">
        <f>IF(C59&gt;"",C59&amp;" - "&amp;G58,"")</f>
        <v>Sandell Toni - Korpela Veli-Matti</v>
      </c>
      <c r="D69" s="81"/>
      <c r="E69" s="83"/>
      <c r="F69" s="98"/>
      <c r="G69" s="84"/>
      <c r="H69" s="98"/>
      <c r="I69" s="84"/>
      <c r="J69" s="84"/>
      <c r="K69" s="85">
        <f>IF(ISBLANK(F69),"",COUNTIF(F69:J69,"&gt;=0"))</f>
      </c>
      <c r="L69" s="99">
        <f>IF(ISBLANK(F69),"",(IF(LEFT(F69,1)="-",1,0)+IF(LEFT(G69,1)="-",1,0)+IF(LEFT(H69,1)="-",1,0)+IF(LEFT(I69,1)="-",1,0)+IF(LEFT(J69,1)="-",1,0)))</f>
      </c>
      <c r="M69" s="109">
        <f t="shared" si="2"/>
      </c>
      <c r="N69" s="110">
        <f t="shared" si="2"/>
      </c>
      <c r="O69" s="51"/>
    </row>
    <row r="70" spans="1:15" ht="16.5" thickBot="1">
      <c r="A70" s="46"/>
      <c r="B70" s="48"/>
      <c r="C70" s="48"/>
      <c r="D70" s="48"/>
      <c r="E70" s="48"/>
      <c r="F70" s="48"/>
      <c r="G70" s="48"/>
      <c r="H70" s="48"/>
      <c r="I70" s="100" t="s">
        <v>172</v>
      </c>
      <c r="J70" s="101"/>
      <c r="K70" s="102">
        <f>IF(ISBLANK(D65),"",SUM(K65:K69))</f>
      </c>
      <c r="L70" s="108">
        <f>IF(ISBLANK(E65),"",SUM(L65:L69))</f>
      </c>
      <c r="M70" s="111">
        <f>IF(ISBLANK(F65),"",SUM(M65:M69))</f>
        <v>0</v>
      </c>
      <c r="N70" s="112">
        <f>IF(ISBLANK(F65),"",SUM(N65:N69))</f>
        <v>3</v>
      </c>
      <c r="O70" s="58"/>
    </row>
    <row r="71" spans="1:15" ht="15">
      <c r="A71" s="46"/>
      <c r="B71" s="47" t="s">
        <v>173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58"/>
    </row>
    <row r="72" spans="1:15" ht="15">
      <c r="A72" s="46"/>
      <c r="B72" s="103" t="s">
        <v>174</v>
      </c>
      <c r="C72" s="103"/>
      <c r="D72" s="103" t="s">
        <v>175</v>
      </c>
      <c r="E72" s="104"/>
      <c r="F72" s="103"/>
      <c r="G72" s="103" t="s">
        <v>176</v>
      </c>
      <c r="H72" s="104"/>
      <c r="I72" s="103"/>
      <c r="J72" s="32" t="s">
        <v>177</v>
      </c>
      <c r="K72" s="36"/>
      <c r="L72" s="48"/>
      <c r="M72" s="48"/>
      <c r="N72" s="48"/>
      <c r="O72" s="58"/>
    </row>
    <row r="73" spans="1:15" ht="18.75" thickBot="1">
      <c r="A73" s="46"/>
      <c r="B73" s="48"/>
      <c r="C73" s="48"/>
      <c r="D73" s="48"/>
      <c r="E73" s="48"/>
      <c r="F73" s="48"/>
      <c r="G73" s="48"/>
      <c r="H73" s="48"/>
      <c r="I73" s="48"/>
      <c r="J73" s="133" t="str">
        <f>IF(M70=3,C57,IF(N70=3,G57,""))</f>
        <v>JysRy 1</v>
      </c>
      <c r="K73" s="134"/>
      <c r="L73" s="134"/>
      <c r="M73" s="134"/>
      <c r="N73" s="135"/>
      <c r="O73" s="58"/>
    </row>
    <row r="74" spans="1:15" ht="18.75" thickTop="1">
      <c r="A74" s="105"/>
      <c r="B74" s="106"/>
      <c r="C74" s="106"/>
      <c r="D74" s="106"/>
      <c r="E74" s="106"/>
      <c r="F74" s="106"/>
      <c r="G74" s="106"/>
      <c r="H74" s="106"/>
      <c r="I74" s="106"/>
      <c r="J74" s="113"/>
      <c r="K74" s="113"/>
      <c r="L74" s="113"/>
      <c r="M74" s="113"/>
      <c r="N74" s="113"/>
      <c r="O74" s="107"/>
    </row>
    <row r="76" spans="1:15" ht="15.75">
      <c r="A76" s="41"/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</row>
    <row r="77" spans="1:15" ht="15.75">
      <c r="A77" s="46"/>
      <c r="B77" s="36"/>
      <c r="C77" s="47" t="s">
        <v>135</v>
      </c>
      <c r="D77" s="48"/>
      <c r="E77" s="48"/>
      <c r="F77" s="36"/>
      <c r="G77" s="49" t="s">
        <v>136</v>
      </c>
      <c r="H77" s="50"/>
      <c r="I77" s="118" t="s">
        <v>178</v>
      </c>
      <c r="J77" s="119"/>
      <c r="K77" s="119"/>
      <c r="L77" s="119"/>
      <c r="M77" s="119"/>
      <c r="N77" s="120"/>
      <c r="O77" s="51"/>
    </row>
    <row r="78" spans="1:15" ht="20.25">
      <c r="A78" s="46"/>
      <c r="B78" s="52"/>
      <c r="C78" s="53" t="s">
        <v>137</v>
      </c>
      <c r="D78" s="48"/>
      <c r="E78" s="48"/>
      <c r="F78" s="36"/>
      <c r="G78" s="49" t="s">
        <v>138</v>
      </c>
      <c r="H78" s="50"/>
      <c r="I78" s="118" t="s">
        <v>14</v>
      </c>
      <c r="J78" s="119"/>
      <c r="K78" s="119"/>
      <c r="L78" s="119"/>
      <c r="M78" s="119"/>
      <c r="N78" s="120"/>
      <c r="O78" s="51"/>
    </row>
    <row r="79" spans="1:15" ht="15">
      <c r="A79" s="46"/>
      <c r="B79" s="48"/>
      <c r="C79" s="54" t="s">
        <v>139</v>
      </c>
      <c r="D79" s="48"/>
      <c r="E79" s="48"/>
      <c r="F79" s="48"/>
      <c r="G79" s="49" t="s">
        <v>140</v>
      </c>
      <c r="H79" s="55"/>
      <c r="I79" s="118" t="s">
        <v>252</v>
      </c>
      <c r="J79" s="118"/>
      <c r="K79" s="118"/>
      <c r="L79" s="118"/>
      <c r="M79" s="118"/>
      <c r="N79" s="121"/>
      <c r="O79" s="51"/>
    </row>
    <row r="80" spans="1:15" ht="15.75">
      <c r="A80" s="46"/>
      <c r="B80" s="48"/>
      <c r="C80" s="48"/>
      <c r="D80" s="48"/>
      <c r="E80" s="48"/>
      <c r="F80" s="48"/>
      <c r="G80" s="49" t="s">
        <v>141</v>
      </c>
      <c r="H80" s="50"/>
      <c r="I80" s="122">
        <v>41951</v>
      </c>
      <c r="J80" s="123"/>
      <c r="K80" s="123"/>
      <c r="L80" s="56" t="s">
        <v>142</v>
      </c>
      <c r="M80" s="124">
        <v>0.5416666666666666</v>
      </c>
      <c r="N80" s="121"/>
      <c r="O80" s="51"/>
    </row>
    <row r="81" spans="1:15" ht="15">
      <c r="A81" s="46"/>
      <c r="B81" s="36"/>
      <c r="C81" s="57" t="s">
        <v>143</v>
      </c>
      <c r="D81" s="48"/>
      <c r="E81" s="48"/>
      <c r="F81" s="48"/>
      <c r="G81" s="57" t="s">
        <v>143</v>
      </c>
      <c r="H81" s="48"/>
      <c r="I81" s="48"/>
      <c r="J81" s="48"/>
      <c r="K81" s="48"/>
      <c r="L81" s="48"/>
      <c r="M81" s="48"/>
      <c r="N81" s="48"/>
      <c r="O81" s="58"/>
    </row>
    <row r="82" spans="1:15" ht="15.75">
      <c r="A82" s="51"/>
      <c r="B82" s="59" t="s">
        <v>144</v>
      </c>
      <c r="C82" s="125" t="s">
        <v>66</v>
      </c>
      <c r="D82" s="126"/>
      <c r="E82" s="60"/>
      <c r="F82" s="61" t="s">
        <v>145</v>
      </c>
      <c r="G82" s="125" t="s">
        <v>255</v>
      </c>
      <c r="H82" s="127"/>
      <c r="I82" s="127"/>
      <c r="J82" s="127"/>
      <c r="K82" s="127"/>
      <c r="L82" s="127"/>
      <c r="M82" s="127"/>
      <c r="N82" s="128"/>
      <c r="O82" s="51"/>
    </row>
    <row r="83" spans="1:15" ht="15">
      <c r="A83" s="51"/>
      <c r="B83" s="62" t="s">
        <v>146</v>
      </c>
      <c r="C83" s="129" t="s">
        <v>122</v>
      </c>
      <c r="D83" s="130"/>
      <c r="E83" s="63"/>
      <c r="F83" s="64" t="s">
        <v>148</v>
      </c>
      <c r="G83" s="129" t="s">
        <v>181</v>
      </c>
      <c r="H83" s="119"/>
      <c r="I83" s="119"/>
      <c r="J83" s="119"/>
      <c r="K83" s="119"/>
      <c r="L83" s="119"/>
      <c r="M83" s="119"/>
      <c r="N83" s="120"/>
      <c r="O83" s="51"/>
    </row>
    <row r="84" spans="1:15" ht="15">
      <c r="A84" s="51"/>
      <c r="B84" s="65" t="s">
        <v>150</v>
      </c>
      <c r="C84" s="129" t="s">
        <v>256</v>
      </c>
      <c r="D84" s="130"/>
      <c r="E84" s="63"/>
      <c r="F84" s="66" t="s">
        <v>152</v>
      </c>
      <c r="G84" s="129" t="s">
        <v>22</v>
      </c>
      <c r="H84" s="119"/>
      <c r="I84" s="119"/>
      <c r="J84" s="119"/>
      <c r="K84" s="119"/>
      <c r="L84" s="119"/>
      <c r="M84" s="119"/>
      <c r="N84" s="120"/>
      <c r="O84" s="51"/>
    </row>
    <row r="85" spans="1:15" ht="15">
      <c r="A85" s="46"/>
      <c r="B85" s="67" t="s">
        <v>154</v>
      </c>
      <c r="C85" s="68"/>
      <c r="D85" s="69"/>
      <c r="E85" s="70"/>
      <c r="F85" s="67" t="s">
        <v>154</v>
      </c>
      <c r="G85" s="71"/>
      <c r="H85" s="71"/>
      <c r="I85" s="71"/>
      <c r="J85" s="71"/>
      <c r="K85" s="71"/>
      <c r="L85" s="71"/>
      <c r="M85" s="71"/>
      <c r="N85" s="71"/>
      <c r="O85" s="58"/>
    </row>
    <row r="86" spans="1:15" ht="15">
      <c r="A86" s="51"/>
      <c r="B86" s="62"/>
      <c r="C86" s="129" t="s">
        <v>122</v>
      </c>
      <c r="D86" s="130"/>
      <c r="E86" s="63"/>
      <c r="F86" s="64"/>
      <c r="G86" s="129" t="s">
        <v>181</v>
      </c>
      <c r="H86" s="119"/>
      <c r="I86" s="119"/>
      <c r="J86" s="119"/>
      <c r="K86" s="119"/>
      <c r="L86" s="119"/>
      <c r="M86" s="119"/>
      <c r="N86" s="120"/>
      <c r="O86" s="51"/>
    </row>
    <row r="87" spans="1:15" ht="15">
      <c r="A87" s="51"/>
      <c r="B87" s="72"/>
      <c r="C87" s="129" t="s">
        <v>256</v>
      </c>
      <c r="D87" s="130"/>
      <c r="E87" s="63"/>
      <c r="F87" s="73"/>
      <c r="G87" s="129" t="s">
        <v>22</v>
      </c>
      <c r="H87" s="119"/>
      <c r="I87" s="119"/>
      <c r="J87" s="119"/>
      <c r="K87" s="119"/>
      <c r="L87" s="119"/>
      <c r="M87" s="119"/>
      <c r="N87" s="120"/>
      <c r="O87" s="51"/>
    </row>
    <row r="88" spans="1:15" ht="15.75">
      <c r="A88" s="46"/>
      <c r="B88" s="48"/>
      <c r="C88" s="48"/>
      <c r="D88" s="48"/>
      <c r="E88" s="48"/>
      <c r="F88" s="74" t="s">
        <v>157</v>
      </c>
      <c r="G88" s="57"/>
      <c r="H88" s="57"/>
      <c r="I88" s="57"/>
      <c r="J88" s="48"/>
      <c r="K88" s="48"/>
      <c r="L88" s="48"/>
      <c r="M88" s="75"/>
      <c r="N88" s="36"/>
      <c r="O88" s="58"/>
    </row>
    <row r="89" spans="1:15" ht="15">
      <c r="A89" s="46"/>
      <c r="B89" s="76" t="s">
        <v>158</v>
      </c>
      <c r="C89" s="48"/>
      <c r="D89" s="48"/>
      <c r="E89" s="48"/>
      <c r="F89" s="77" t="s">
        <v>159</v>
      </c>
      <c r="G89" s="77" t="s">
        <v>160</v>
      </c>
      <c r="H89" s="77" t="s">
        <v>161</v>
      </c>
      <c r="I89" s="77" t="s">
        <v>162</v>
      </c>
      <c r="J89" s="77" t="s">
        <v>163</v>
      </c>
      <c r="K89" s="131" t="s">
        <v>164</v>
      </c>
      <c r="L89" s="132"/>
      <c r="M89" s="78" t="s">
        <v>165</v>
      </c>
      <c r="N89" s="79" t="s">
        <v>166</v>
      </c>
      <c r="O89" s="51"/>
    </row>
    <row r="90" spans="1:15" ht="15">
      <c r="A90" s="51"/>
      <c r="B90" s="80" t="s">
        <v>167</v>
      </c>
      <c r="C90" s="81" t="str">
        <f>IF(C83&gt;"",C83&amp;" - "&amp;G83,"")</f>
        <v>Laane Lauri - Laasanen Henry</v>
      </c>
      <c r="D90" s="82"/>
      <c r="E90" s="83"/>
      <c r="F90" s="84">
        <v>7</v>
      </c>
      <c r="G90" s="84">
        <v>5</v>
      </c>
      <c r="H90" s="84">
        <v>8</v>
      </c>
      <c r="I90" s="84"/>
      <c r="J90" s="84"/>
      <c r="K90" s="85">
        <f>IF(ISBLANK(F90),"",COUNTIF(F90:J90,"&gt;=0"))</f>
        <v>3</v>
      </c>
      <c r="L90" s="86">
        <f>IF(ISBLANK(F90),"",(IF(LEFT(F90,1)="-",1,0)+IF(LEFT(G90,1)="-",1,0)+IF(LEFT(H90,1)="-",1,0)+IF(LEFT(I90,1)="-",1,0)+IF(LEFT(J90,1)="-",1,0)))</f>
        <v>0</v>
      </c>
      <c r="M90" s="87">
        <f aca="true" t="shared" si="3" ref="M90:N94">IF(K90=3,1,"")</f>
        <v>1</v>
      </c>
      <c r="N90" s="88">
        <f t="shared" si="3"/>
      </c>
      <c r="O90" s="51"/>
    </row>
    <row r="91" spans="1:15" ht="15">
      <c r="A91" s="51"/>
      <c r="B91" s="80" t="s">
        <v>168</v>
      </c>
      <c r="C91" s="82" t="str">
        <f>IF(C84&gt;"",C84&amp;" - "&amp;G84,"")</f>
        <v>Kuutti Simo - Lehtonen Tomi</v>
      </c>
      <c r="D91" s="81"/>
      <c r="E91" s="83"/>
      <c r="F91" s="89">
        <v>7</v>
      </c>
      <c r="G91" s="84">
        <v>6</v>
      </c>
      <c r="H91" s="84">
        <v>-8</v>
      </c>
      <c r="I91" s="84">
        <v>-10</v>
      </c>
      <c r="J91" s="84">
        <v>-7</v>
      </c>
      <c r="K91" s="85">
        <f>IF(ISBLANK(F91),"",COUNTIF(F91:J91,"&gt;=0"))</f>
        <v>2</v>
      </c>
      <c r="L91" s="86">
        <f>IF(ISBLANK(F91),"",(IF(LEFT(F91,1)="-",1,0)+IF(LEFT(G91,1)="-",1,0)+IF(LEFT(H91,1)="-",1,0)+IF(LEFT(I91,1)="-",1,0)+IF(LEFT(J91,1)="-",1,0)))</f>
        <v>3</v>
      </c>
      <c r="M91" s="87">
        <f t="shared" si="3"/>
      </c>
      <c r="N91" s="88">
        <f t="shared" si="3"/>
        <v>1</v>
      </c>
      <c r="O91" s="51"/>
    </row>
    <row r="92" spans="1:15" ht="15">
      <c r="A92" s="51"/>
      <c r="B92" s="90" t="s">
        <v>169</v>
      </c>
      <c r="C92" s="91" t="str">
        <f>IF(C86&gt;"",C86&amp;" / "&amp;C87,"")</f>
        <v>Laane Lauri / Kuutti Simo</v>
      </c>
      <c r="D92" s="92" t="str">
        <f>IF(G86&gt;"",G86&amp;" / "&amp;G87,"")</f>
        <v>Laasanen Henry / Lehtonen Tomi</v>
      </c>
      <c r="E92" s="93"/>
      <c r="F92" s="94">
        <v>8</v>
      </c>
      <c r="G92" s="95">
        <v>7</v>
      </c>
      <c r="H92" s="96">
        <v>9</v>
      </c>
      <c r="I92" s="96"/>
      <c r="J92" s="96"/>
      <c r="K92" s="85">
        <f>IF(ISBLANK(F92),"",COUNTIF(F92:J92,"&gt;=0"))</f>
        <v>3</v>
      </c>
      <c r="L92" s="86">
        <f>IF(ISBLANK(F92),"",(IF(LEFT(F92,1)="-",1,0)+IF(LEFT(G92,1)="-",1,0)+IF(LEFT(H92,1)="-",1,0)+IF(LEFT(I92,1)="-",1,0)+IF(LEFT(J92,1)="-",1,0)))</f>
        <v>0</v>
      </c>
      <c r="M92" s="87">
        <f t="shared" si="3"/>
        <v>1</v>
      </c>
      <c r="N92" s="88">
        <f t="shared" si="3"/>
      </c>
      <c r="O92" s="51"/>
    </row>
    <row r="93" spans="1:15" ht="15">
      <c r="A93" s="51"/>
      <c r="B93" s="80" t="s">
        <v>170</v>
      </c>
      <c r="C93" s="82" t="str">
        <f>IF(C83&gt;"",C83&amp;" - "&amp;G84,"")</f>
        <v>Laane Lauri - Lehtonen Tomi</v>
      </c>
      <c r="D93" s="81"/>
      <c r="E93" s="83"/>
      <c r="F93" s="97">
        <v>9</v>
      </c>
      <c r="G93" s="84">
        <v>8</v>
      </c>
      <c r="H93" s="84">
        <v>6</v>
      </c>
      <c r="I93" s="84"/>
      <c r="J93" s="98"/>
      <c r="K93" s="85">
        <f>IF(ISBLANK(F93),"",COUNTIF(F93:J93,"&gt;=0"))</f>
        <v>3</v>
      </c>
      <c r="L93" s="86">
        <f>IF(ISBLANK(F93),"",(IF(LEFT(F93,1)="-",1,0)+IF(LEFT(G93,1)="-",1,0)+IF(LEFT(H93,1)="-",1,0)+IF(LEFT(I93,1)="-",1,0)+IF(LEFT(J93,1)="-",1,0)))</f>
        <v>0</v>
      </c>
      <c r="M93" s="87">
        <f t="shared" si="3"/>
        <v>1</v>
      </c>
      <c r="N93" s="88">
        <f t="shared" si="3"/>
      </c>
      <c r="O93" s="51"/>
    </row>
    <row r="94" spans="1:15" ht="15.75" thickBot="1">
      <c r="A94" s="51"/>
      <c r="B94" s="80" t="s">
        <v>171</v>
      </c>
      <c r="C94" s="82" t="str">
        <f>IF(C84&gt;"",C84&amp;" - "&amp;G83,"")</f>
        <v>Kuutti Simo - Laasanen Henry</v>
      </c>
      <c r="D94" s="81"/>
      <c r="E94" s="83"/>
      <c r="F94" s="98"/>
      <c r="G94" s="84"/>
      <c r="H94" s="98"/>
      <c r="I94" s="84"/>
      <c r="J94" s="84"/>
      <c r="K94" s="85">
        <f>IF(ISBLANK(F94),"",COUNTIF(F94:J94,"&gt;=0"))</f>
      </c>
      <c r="L94" s="99">
        <f>IF(ISBLANK(F94),"",(IF(LEFT(F94,1)="-",1,0)+IF(LEFT(G94,1)="-",1,0)+IF(LEFT(H94,1)="-",1,0)+IF(LEFT(I94,1)="-",1,0)+IF(LEFT(J94,1)="-",1,0)))</f>
      </c>
      <c r="M94" s="109">
        <f t="shared" si="3"/>
      </c>
      <c r="N94" s="110">
        <f t="shared" si="3"/>
      </c>
      <c r="O94" s="51"/>
    </row>
    <row r="95" spans="1:15" ht="16.5" thickBot="1">
      <c r="A95" s="46"/>
      <c r="B95" s="48"/>
      <c r="C95" s="48"/>
      <c r="D95" s="48"/>
      <c r="E95" s="48"/>
      <c r="F95" s="48"/>
      <c r="G95" s="48"/>
      <c r="H95" s="48"/>
      <c r="I95" s="100" t="s">
        <v>172</v>
      </c>
      <c r="J95" s="101"/>
      <c r="K95" s="102">
        <f>IF(ISBLANK(D90),"",SUM(K90:K94))</f>
      </c>
      <c r="L95" s="108">
        <f>IF(ISBLANK(E90),"",SUM(L90:L94))</f>
      </c>
      <c r="M95" s="111">
        <f>IF(ISBLANK(F90),"",SUM(M90:M94))</f>
        <v>3</v>
      </c>
      <c r="N95" s="112">
        <f>IF(ISBLANK(F90),"",SUM(N90:N94))</f>
        <v>1</v>
      </c>
      <c r="O95" s="58"/>
    </row>
    <row r="96" spans="1:15" ht="15">
      <c r="A96" s="46"/>
      <c r="B96" s="47" t="s">
        <v>173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58"/>
    </row>
    <row r="97" spans="1:15" ht="15">
      <c r="A97" s="46"/>
      <c r="B97" s="103" t="s">
        <v>174</v>
      </c>
      <c r="C97" s="103"/>
      <c r="D97" s="103" t="s">
        <v>175</v>
      </c>
      <c r="E97" s="104"/>
      <c r="F97" s="103"/>
      <c r="G97" s="103" t="s">
        <v>176</v>
      </c>
      <c r="H97" s="104"/>
      <c r="I97" s="103"/>
      <c r="J97" s="32" t="s">
        <v>177</v>
      </c>
      <c r="K97" s="36"/>
      <c r="L97" s="48"/>
      <c r="M97" s="48"/>
      <c r="N97" s="48"/>
      <c r="O97" s="58"/>
    </row>
    <row r="98" spans="1:15" ht="18.75" thickBot="1">
      <c r="A98" s="46"/>
      <c r="B98" s="48"/>
      <c r="C98" s="48"/>
      <c r="D98" s="48"/>
      <c r="E98" s="48"/>
      <c r="F98" s="48"/>
      <c r="G98" s="48"/>
      <c r="H98" s="48"/>
      <c r="I98" s="48"/>
      <c r="J98" s="133" t="str">
        <f>IF(M95=3,C82,IF(N95=3,G82,""))</f>
        <v>TIP-70</v>
      </c>
      <c r="K98" s="134"/>
      <c r="L98" s="134"/>
      <c r="M98" s="134"/>
      <c r="N98" s="135"/>
      <c r="O98" s="58"/>
    </row>
    <row r="99" spans="1:15" ht="18.75" thickTop="1">
      <c r="A99" s="105"/>
      <c r="B99" s="106"/>
      <c r="C99" s="106"/>
      <c r="D99" s="106"/>
      <c r="E99" s="106"/>
      <c r="F99" s="106"/>
      <c r="G99" s="106"/>
      <c r="H99" s="106"/>
      <c r="I99" s="106"/>
      <c r="J99" s="113"/>
      <c r="K99" s="113"/>
      <c r="L99" s="113"/>
      <c r="M99" s="113"/>
      <c r="N99" s="113"/>
      <c r="O99" s="107"/>
    </row>
    <row r="101" spans="1:15" ht="15.75">
      <c r="A101" s="41"/>
      <c r="B101" s="42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5"/>
    </row>
    <row r="102" spans="1:15" ht="15.75">
      <c r="A102" s="46"/>
      <c r="B102" s="36"/>
      <c r="C102" s="47" t="s">
        <v>135</v>
      </c>
      <c r="D102" s="48"/>
      <c r="E102" s="48"/>
      <c r="F102" s="36"/>
      <c r="G102" s="49" t="s">
        <v>136</v>
      </c>
      <c r="H102" s="50"/>
      <c r="I102" s="118" t="s">
        <v>178</v>
      </c>
      <c r="J102" s="119"/>
      <c r="K102" s="119"/>
      <c r="L102" s="119"/>
      <c r="M102" s="119"/>
      <c r="N102" s="120"/>
      <c r="O102" s="51"/>
    </row>
    <row r="103" spans="1:15" ht="20.25">
      <c r="A103" s="46"/>
      <c r="B103" s="52"/>
      <c r="C103" s="53" t="s">
        <v>137</v>
      </c>
      <c r="D103" s="48"/>
      <c r="E103" s="48"/>
      <c r="F103" s="36"/>
      <c r="G103" s="49" t="s">
        <v>138</v>
      </c>
      <c r="H103" s="50"/>
      <c r="I103" s="118" t="s">
        <v>14</v>
      </c>
      <c r="J103" s="119"/>
      <c r="K103" s="119"/>
      <c r="L103" s="119"/>
      <c r="M103" s="119"/>
      <c r="N103" s="120"/>
      <c r="O103" s="51"/>
    </row>
    <row r="104" spans="1:15" ht="15">
      <c r="A104" s="46"/>
      <c r="B104" s="48"/>
      <c r="C104" s="54" t="s">
        <v>139</v>
      </c>
      <c r="D104" s="48"/>
      <c r="E104" s="48"/>
      <c r="F104" s="48"/>
      <c r="G104" s="49" t="s">
        <v>140</v>
      </c>
      <c r="H104" s="55"/>
      <c r="I104" s="118" t="s">
        <v>185</v>
      </c>
      <c r="J104" s="118"/>
      <c r="K104" s="118"/>
      <c r="L104" s="118"/>
      <c r="M104" s="118"/>
      <c r="N104" s="121"/>
      <c r="O104" s="51"/>
    </row>
    <row r="105" spans="1:15" ht="15.75">
      <c r="A105" s="46"/>
      <c r="B105" s="48"/>
      <c r="C105" s="48"/>
      <c r="D105" s="48"/>
      <c r="E105" s="48"/>
      <c r="F105" s="48"/>
      <c r="G105" s="49" t="s">
        <v>141</v>
      </c>
      <c r="H105" s="50"/>
      <c r="I105" s="122">
        <v>41951</v>
      </c>
      <c r="J105" s="123"/>
      <c r="K105" s="123"/>
      <c r="L105" s="56" t="s">
        <v>142</v>
      </c>
      <c r="M105" s="124">
        <v>0.5416666666666666</v>
      </c>
      <c r="N105" s="121"/>
      <c r="O105" s="51"/>
    </row>
    <row r="106" spans="1:15" ht="15">
      <c r="A106" s="46"/>
      <c r="B106" s="36"/>
      <c r="C106" s="57" t="s">
        <v>143</v>
      </c>
      <c r="D106" s="48"/>
      <c r="E106" s="48"/>
      <c r="F106" s="48"/>
      <c r="G106" s="57" t="s">
        <v>143</v>
      </c>
      <c r="H106" s="48"/>
      <c r="I106" s="48"/>
      <c r="J106" s="48"/>
      <c r="K106" s="48"/>
      <c r="L106" s="48"/>
      <c r="M106" s="48"/>
      <c r="N106" s="48"/>
      <c r="O106" s="58"/>
    </row>
    <row r="107" spans="1:15" ht="15.75">
      <c r="A107" s="51"/>
      <c r="B107" s="59" t="s">
        <v>144</v>
      </c>
      <c r="C107" s="125" t="s">
        <v>66</v>
      </c>
      <c r="D107" s="126"/>
      <c r="E107" s="60"/>
      <c r="F107" s="61" t="s">
        <v>145</v>
      </c>
      <c r="G107" s="125" t="s">
        <v>253</v>
      </c>
      <c r="H107" s="127"/>
      <c r="I107" s="127"/>
      <c r="J107" s="127"/>
      <c r="K107" s="127"/>
      <c r="L107" s="127"/>
      <c r="M107" s="127"/>
      <c r="N107" s="128"/>
      <c r="O107" s="51"/>
    </row>
    <row r="108" spans="1:15" ht="15">
      <c r="A108" s="51"/>
      <c r="B108" s="62" t="s">
        <v>146</v>
      </c>
      <c r="C108" s="129" t="s">
        <v>122</v>
      </c>
      <c r="D108" s="130"/>
      <c r="E108" s="63"/>
      <c r="F108" s="64" t="s">
        <v>148</v>
      </c>
      <c r="G108" s="129" t="s">
        <v>19</v>
      </c>
      <c r="H108" s="119"/>
      <c r="I108" s="119"/>
      <c r="J108" s="119"/>
      <c r="K108" s="119"/>
      <c r="L108" s="119"/>
      <c r="M108" s="119"/>
      <c r="N108" s="120"/>
      <c r="O108" s="51"/>
    </row>
    <row r="109" spans="1:15" ht="15">
      <c r="A109" s="51"/>
      <c r="B109" s="65" t="s">
        <v>150</v>
      </c>
      <c r="C109" s="129" t="s">
        <v>256</v>
      </c>
      <c r="D109" s="130"/>
      <c r="E109" s="63"/>
      <c r="F109" s="66" t="s">
        <v>152</v>
      </c>
      <c r="G109" s="129" t="s">
        <v>20</v>
      </c>
      <c r="H109" s="119"/>
      <c r="I109" s="119"/>
      <c r="J109" s="119"/>
      <c r="K109" s="119"/>
      <c r="L109" s="119"/>
      <c r="M109" s="119"/>
      <c r="N109" s="120"/>
      <c r="O109" s="51"/>
    </row>
    <row r="110" spans="1:15" ht="15">
      <c r="A110" s="46"/>
      <c r="B110" s="67" t="s">
        <v>154</v>
      </c>
      <c r="C110" s="68"/>
      <c r="D110" s="69"/>
      <c r="E110" s="70"/>
      <c r="F110" s="67" t="s">
        <v>154</v>
      </c>
      <c r="G110" s="71"/>
      <c r="H110" s="71"/>
      <c r="I110" s="71"/>
      <c r="J110" s="71"/>
      <c r="K110" s="71"/>
      <c r="L110" s="71"/>
      <c r="M110" s="71"/>
      <c r="N110" s="71"/>
      <c r="O110" s="58"/>
    </row>
    <row r="111" spans="1:15" ht="15">
      <c r="A111" s="51"/>
      <c r="B111" s="62"/>
      <c r="C111" s="129" t="s">
        <v>122</v>
      </c>
      <c r="D111" s="130"/>
      <c r="E111" s="63"/>
      <c r="F111" s="64"/>
      <c r="G111" s="129" t="s">
        <v>19</v>
      </c>
      <c r="H111" s="119"/>
      <c r="I111" s="119"/>
      <c r="J111" s="119"/>
      <c r="K111" s="119"/>
      <c r="L111" s="119"/>
      <c r="M111" s="119"/>
      <c r="N111" s="120"/>
      <c r="O111" s="51"/>
    </row>
    <row r="112" spans="1:15" ht="15">
      <c r="A112" s="51"/>
      <c r="B112" s="72"/>
      <c r="C112" s="129" t="s">
        <v>256</v>
      </c>
      <c r="D112" s="130"/>
      <c r="E112" s="63"/>
      <c r="F112" s="73"/>
      <c r="G112" s="129" t="s">
        <v>20</v>
      </c>
      <c r="H112" s="119"/>
      <c r="I112" s="119"/>
      <c r="J112" s="119"/>
      <c r="K112" s="119"/>
      <c r="L112" s="119"/>
      <c r="M112" s="119"/>
      <c r="N112" s="120"/>
      <c r="O112" s="51"/>
    </row>
    <row r="113" spans="1:15" ht="15.75">
      <c r="A113" s="46"/>
      <c r="B113" s="48"/>
      <c r="C113" s="48"/>
      <c r="D113" s="48"/>
      <c r="E113" s="48"/>
      <c r="F113" s="74" t="s">
        <v>157</v>
      </c>
      <c r="G113" s="57"/>
      <c r="H113" s="57"/>
      <c r="I113" s="57"/>
      <c r="J113" s="48"/>
      <c r="K113" s="48"/>
      <c r="L113" s="48"/>
      <c r="M113" s="75"/>
      <c r="N113" s="36"/>
      <c r="O113" s="58"/>
    </row>
    <row r="114" spans="1:15" ht="15">
      <c r="A114" s="46"/>
      <c r="B114" s="76" t="s">
        <v>158</v>
      </c>
      <c r="C114" s="48"/>
      <c r="D114" s="48"/>
      <c r="E114" s="48"/>
      <c r="F114" s="77" t="s">
        <v>159</v>
      </c>
      <c r="G114" s="77" t="s">
        <v>160</v>
      </c>
      <c r="H114" s="77" t="s">
        <v>161</v>
      </c>
      <c r="I114" s="77" t="s">
        <v>162</v>
      </c>
      <c r="J114" s="77" t="s">
        <v>163</v>
      </c>
      <c r="K114" s="131" t="s">
        <v>164</v>
      </c>
      <c r="L114" s="132"/>
      <c r="M114" s="78" t="s">
        <v>165</v>
      </c>
      <c r="N114" s="79" t="s">
        <v>166</v>
      </c>
      <c r="O114" s="51"/>
    </row>
    <row r="115" spans="1:15" ht="15">
      <c r="A115" s="51"/>
      <c r="B115" s="80" t="s">
        <v>167</v>
      </c>
      <c r="C115" s="81" t="str">
        <f>IF(C108&gt;"",C108&amp;" - "&amp;G108,"")</f>
        <v>Laane Lauri - Korpela Veli-Matti</v>
      </c>
      <c r="D115" s="82"/>
      <c r="E115" s="83"/>
      <c r="F115" s="84">
        <v>2</v>
      </c>
      <c r="G115" s="84">
        <v>2</v>
      </c>
      <c r="H115" s="84">
        <v>7</v>
      </c>
      <c r="I115" s="84"/>
      <c r="J115" s="84"/>
      <c r="K115" s="85">
        <f>IF(ISBLANK(F115),"",COUNTIF(F115:J115,"&gt;=0"))</f>
        <v>3</v>
      </c>
      <c r="L115" s="86">
        <f>IF(ISBLANK(F115),"",(IF(LEFT(F115,1)="-",1,0)+IF(LEFT(G115,1)="-",1,0)+IF(LEFT(H115,1)="-",1,0)+IF(LEFT(I115,1)="-",1,0)+IF(LEFT(J115,1)="-",1,0)))</f>
        <v>0</v>
      </c>
      <c r="M115" s="87">
        <f aca="true" t="shared" si="4" ref="M115:N119">IF(K115=3,1,"")</f>
        <v>1</v>
      </c>
      <c r="N115" s="88">
        <f t="shared" si="4"/>
      </c>
      <c r="O115" s="51"/>
    </row>
    <row r="116" spans="1:15" ht="15">
      <c r="A116" s="51"/>
      <c r="B116" s="80" t="s">
        <v>168</v>
      </c>
      <c r="C116" s="82" t="str">
        <f>IF(C109&gt;"",C109&amp;" - "&amp;G109,"")</f>
        <v>Kuutti Simo - Kuivalainen Veli-Matti</v>
      </c>
      <c r="D116" s="81"/>
      <c r="E116" s="83"/>
      <c r="F116" s="89">
        <v>6</v>
      </c>
      <c r="G116" s="84">
        <v>-7</v>
      </c>
      <c r="H116" s="84">
        <v>7</v>
      </c>
      <c r="I116" s="84">
        <v>2</v>
      </c>
      <c r="J116" s="84"/>
      <c r="K116" s="85">
        <f>IF(ISBLANK(F116),"",COUNTIF(F116:J116,"&gt;=0"))</f>
        <v>3</v>
      </c>
      <c r="L116" s="86">
        <f>IF(ISBLANK(F116),"",(IF(LEFT(F116,1)="-",1,0)+IF(LEFT(G116,1)="-",1,0)+IF(LEFT(H116,1)="-",1,0)+IF(LEFT(I116,1)="-",1,0)+IF(LEFT(J116,1)="-",1,0)))</f>
        <v>1</v>
      </c>
      <c r="M116" s="87">
        <f t="shared" si="4"/>
        <v>1</v>
      </c>
      <c r="N116" s="88">
        <f t="shared" si="4"/>
      </c>
      <c r="O116" s="51"/>
    </row>
    <row r="117" spans="1:15" ht="15">
      <c r="A117" s="51"/>
      <c r="B117" s="90" t="s">
        <v>169</v>
      </c>
      <c r="C117" s="91" t="str">
        <f>IF(C111&gt;"",C111&amp;" / "&amp;C112,"")</f>
        <v>Laane Lauri / Kuutti Simo</v>
      </c>
      <c r="D117" s="92" t="str">
        <f>IF(G111&gt;"",G111&amp;" / "&amp;G112,"")</f>
        <v>Korpela Veli-Matti / Kuivalainen Veli-Matti</v>
      </c>
      <c r="E117" s="93"/>
      <c r="F117" s="94">
        <v>-9</v>
      </c>
      <c r="G117" s="95">
        <v>7</v>
      </c>
      <c r="H117" s="96">
        <v>10</v>
      </c>
      <c r="I117" s="96">
        <v>9</v>
      </c>
      <c r="J117" s="96"/>
      <c r="K117" s="85">
        <f>IF(ISBLANK(F117),"",COUNTIF(F117:J117,"&gt;=0"))</f>
        <v>3</v>
      </c>
      <c r="L117" s="86">
        <f>IF(ISBLANK(F117),"",(IF(LEFT(F117,1)="-",1,0)+IF(LEFT(G117,1)="-",1,0)+IF(LEFT(H117,1)="-",1,0)+IF(LEFT(I117,1)="-",1,0)+IF(LEFT(J117,1)="-",1,0)))</f>
        <v>1</v>
      </c>
      <c r="M117" s="87">
        <f t="shared" si="4"/>
        <v>1</v>
      </c>
      <c r="N117" s="88">
        <f t="shared" si="4"/>
      </c>
      <c r="O117" s="51"/>
    </row>
    <row r="118" spans="1:15" ht="15">
      <c r="A118" s="51"/>
      <c r="B118" s="80" t="s">
        <v>170</v>
      </c>
      <c r="C118" s="82" t="str">
        <f>IF(C108&gt;"",C108&amp;" - "&amp;G109,"")</f>
        <v>Laane Lauri - Kuivalainen Veli-Matti</v>
      </c>
      <c r="D118" s="81"/>
      <c r="E118" s="83"/>
      <c r="F118" s="97"/>
      <c r="G118" s="84"/>
      <c r="H118" s="84"/>
      <c r="I118" s="84"/>
      <c r="J118" s="98"/>
      <c r="K118" s="85">
        <f>IF(ISBLANK(F118),"",COUNTIF(F118:J118,"&gt;=0"))</f>
      </c>
      <c r="L118" s="86">
        <f>IF(ISBLANK(F118),"",(IF(LEFT(F118,1)="-",1,0)+IF(LEFT(G118,1)="-",1,0)+IF(LEFT(H118,1)="-",1,0)+IF(LEFT(I118,1)="-",1,0)+IF(LEFT(J118,1)="-",1,0)))</f>
      </c>
      <c r="M118" s="87">
        <f t="shared" si="4"/>
      </c>
      <c r="N118" s="88">
        <f t="shared" si="4"/>
      </c>
      <c r="O118" s="51"/>
    </row>
    <row r="119" spans="1:15" ht="15.75" thickBot="1">
      <c r="A119" s="51"/>
      <c r="B119" s="80" t="s">
        <v>171</v>
      </c>
      <c r="C119" s="82" t="str">
        <f>IF(C109&gt;"",C109&amp;" - "&amp;G108,"")</f>
        <v>Kuutti Simo - Korpela Veli-Matti</v>
      </c>
      <c r="D119" s="81"/>
      <c r="E119" s="83"/>
      <c r="F119" s="98"/>
      <c r="G119" s="84"/>
      <c r="H119" s="98"/>
      <c r="I119" s="84"/>
      <c r="J119" s="84"/>
      <c r="K119" s="85">
        <f>IF(ISBLANK(F119),"",COUNTIF(F119:J119,"&gt;=0"))</f>
      </c>
      <c r="L119" s="99">
        <f>IF(ISBLANK(F119),"",(IF(LEFT(F119,1)="-",1,0)+IF(LEFT(G119,1)="-",1,0)+IF(LEFT(H119,1)="-",1,0)+IF(LEFT(I119,1)="-",1,0)+IF(LEFT(J119,1)="-",1,0)))</f>
      </c>
      <c r="M119" s="109">
        <f t="shared" si="4"/>
      </c>
      <c r="N119" s="110">
        <f t="shared" si="4"/>
      </c>
      <c r="O119" s="51"/>
    </row>
    <row r="120" spans="1:15" ht="16.5" thickBot="1">
      <c r="A120" s="46"/>
      <c r="B120" s="48"/>
      <c r="C120" s="48"/>
      <c r="D120" s="48"/>
      <c r="E120" s="48"/>
      <c r="F120" s="48"/>
      <c r="G120" s="48"/>
      <c r="H120" s="48"/>
      <c r="I120" s="100" t="s">
        <v>172</v>
      </c>
      <c r="J120" s="101"/>
      <c r="K120" s="102">
        <f>IF(ISBLANK(D115),"",SUM(K115:K119))</f>
      </c>
      <c r="L120" s="108">
        <f>IF(ISBLANK(E115),"",SUM(L115:L119))</f>
      </c>
      <c r="M120" s="111">
        <f>IF(ISBLANK(F115),"",SUM(M115:M119))</f>
        <v>3</v>
      </c>
      <c r="N120" s="112">
        <f>IF(ISBLANK(F115),"",SUM(N115:N119))</f>
        <v>0</v>
      </c>
      <c r="O120" s="58"/>
    </row>
    <row r="121" spans="1:15" ht="15">
      <c r="A121" s="46"/>
      <c r="B121" s="47" t="s">
        <v>173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58"/>
    </row>
    <row r="122" spans="1:15" ht="15">
      <c r="A122" s="46"/>
      <c r="B122" s="103" t="s">
        <v>174</v>
      </c>
      <c r="C122" s="103"/>
      <c r="D122" s="103" t="s">
        <v>175</v>
      </c>
      <c r="E122" s="104"/>
      <c r="F122" s="103"/>
      <c r="G122" s="103" t="s">
        <v>176</v>
      </c>
      <c r="H122" s="104"/>
      <c r="I122" s="103"/>
      <c r="J122" s="32" t="s">
        <v>177</v>
      </c>
      <c r="K122" s="36"/>
      <c r="L122" s="48"/>
      <c r="M122" s="48"/>
      <c r="N122" s="48"/>
      <c r="O122" s="58"/>
    </row>
    <row r="123" spans="1:15" ht="18.75" thickBot="1">
      <c r="A123" s="46"/>
      <c r="B123" s="48"/>
      <c r="C123" s="48"/>
      <c r="D123" s="48"/>
      <c r="E123" s="48"/>
      <c r="F123" s="48"/>
      <c r="G123" s="48"/>
      <c r="H123" s="48"/>
      <c r="I123" s="48"/>
      <c r="J123" s="133" t="str">
        <f>IF(M120=3,C107,IF(N120=3,G107,""))</f>
        <v>TIP-70</v>
      </c>
      <c r="K123" s="134"/>
      <c r="L123" s="134"/>
      <c r="M123" s="134"/>
      <c r="N123" s="135"/>
      <c r="O123" s="58"/>
    </row>
    <row r="124" spans="1:15" ht="18.75" thickTop="1">
      <c r="A124" s="105"/>
      <c r="B124" s="106"/>
      <c r="C124" s="106"/>
      <c r="D124" s="106"/>
      <c r="E124" s="106"/>
      <c r="F124" s="106"/>
      <c r="G124" s="106"/>
      <c r="H124" s="106"/>
      <c r="I124" s="106"/>
      <c r="J124" s="113"/>
      <c r="K124" s="113"/>
      <c r="L124" s="113"/>
      <c r="M124" s="113"/>
      <c r="N124" s="113"/>
      <c r="O124" s="107"/>
    </row>
  </sheetData>
  <sheetProtection/>
  <mergeCells count="85">
    <mergeCell ref="K114:L114"/>
    <mergeCell ref="J123:N123"/>
    <mergeCell ref="C109:D109"/>
    <mergeCell ref="G109:N109"/>
    <mergeCell ref="C111:D111"/>
    <mergeCell ref="G111:N111"/>
    <mergeCell ref="C112:D112"/>
    <mergeCell ref="G112:N112"/>
    <mergeCell ref="I104:N104"/>
    <mergeCell ref="I105:K105"/>
    <mergeCell ref="M105:N105"/>
    <mergeCell ref="C107:D107"/>
    <mergeCell ref="G107:N107"/>
    <mergeCell ref="C108:D108"/>
    <mergeCell ref="G108:N108"/>
    <mergeCell ref="C87:D87"/>
    <mergeCell ref="G87:N87"/>
    <mergeCell ref="K89:L89"/>
    <mergeCell ref="J98:N98"/>
    <mergeCell ref="I102:N102"/>
    <mergeCell ref="I103:N103"/>
    <mergeCell ref="C83:D83"/>
    <mergeCell ref="G83:N83"/>
    <mergeCell ref="C84:D84"/>
    <mergeCell ref="G84:N84"/>
    <mergeCell ref="C86:D86"/>
    <mergeCell ref="G86:N86"/>
    <mergeCell ref="I77:N77"/>
    <mergeCell ref="I78:N78"/>
    <mergeCell ref="I79:N79"/>
    <mergeCell ref="I80:K80"/>
    <mergeCell ref="M80:N80"/>
    <mergeCell ref="C82:D82"/>
    <mergeCell ref="G82:N82"/>
    <mergeCell ref="C61:D61"/>
    <mergeCell ref="G61:N61"/>
    <mergeCell ref="C62:D62"/>
    <mergeCell ref="G62:N62"/>
    <mergeCell ref="K64:L64"/>
    <mergeCell ref="J73:N73"/>
    <mergeCell ref="C57:D57"/>
    <mergeCell ref="G57:N57"/>
    <mergeCell ref="C58:D58"/>
    <mergeCell ref="G58:N58"/>
    <mergeCell ref="C59:D59"/>
    <mergeCell ref="G59:N59"/>
    <mergeCell ref="I52:N52"/>
    <mergeCell ref="I53:N53"/>
    <mergeCell ref="I54:N54"/>
    <mergeCell ref="I55:K55"/>
    <mergeCell ref="M55:N55"/>
    <mergeCell ref="K39:L39"/>
    <mergeCell ref="J48:N48"/>
    <mergeCell ref="C34:D34"/>
    <mergeCell ref="G34:N34"/>
    <mergeCell ref="C36:D36"/>
    <mergeCell ref="G36:N36"/>
    <mergeCell ref="C37:D37"/>
    <mergeCell ref="G37:N37"/>
    <mergeCell ref="I29:N29"/>
    <mergeCell ref="I30:K30"/>
    <mergeCell ref="M30:N30"/>
    <mergeCell ref="C32:D32"/>
    <mergeCell ref="G32:N32"/>
    <mergeCell ref="C33:D33"/>
    <mergeCell ref="G33:N33"/>
    <mergeCell ref="C12:D12"/>
    <mergeCell ref="G12:N12"/>
    <mergeCell ref="K14:L14"/>
    <mergeCell ref="J23:N23"/>
    <mergeCell ref="I27:N27"/>
    <mergeCell ref="I28:N28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8" sqref="F8"/>
    </sheetView>
  </sheetViews>
  <sheetFormatPr defaultColWidth="9.140625" defaultRowHeight="15"/>
  <sheetData>
    <row r="1" spans="1:5" ht="15">
      <c r="A1" t="s">
        <v>119</v>
      </c>
      <c r="E1" t="s">
        <v>108</v>
      </c>
    </row>
    <row r="3" spans="1:6" ht="15">
      <c r="A3" s="2">
        <v>1</v>
      </c>
      <c r="B3" s="3" t="s">
        <v>35</v>
      </c>
      <c r="C3" s="4"/>
      <c r="D3" s="5" t="s">
        <v>35</v>
      </c>
      <c r="E3" s="6"/>
      <c r="F3" s="6"/>
    </row>
    <row r="4" spans="1:6" ht="15">
      <c r="A4" s="7">
        <v>2</v>
      </c>
      <c r="B4" s="8" t="s">
        <v>66</v>
      </c>
      <c r="C4" s="9"/>
      <c r="D4" s="10" t="s">
        <v>257</v>
      </c>
      <c r="E4" s="11"/>
      <c r="F4" s="12"/>
    </row>
    <row r="5" spans="1:6" ht="15">
      <c r="A5" s="2">
        <v>3</v>
      </c>
      <c r="B5" s="3" t="s">
        <v>91</v>
      </c>
      <c r="C5" s="4"/>
      <c r="D5" s="13" t="s">
        <v>91</v>
      </c>
      <c r="E5" s="14" t="s">
        <v>35</v>
      </c>
      <c r="F5" s="12"/>
    </row>
    <row r="6" spans="1:6" ht="15">
      <c r="A6" s="7">
        <v>4</v>
      </c>
      <c r="B6" s="8" t="s">
        <v>21</v>
      </c>
      <c r="C6" s="9"/>
      <c r="D6" s="15" t="s">
        <v>258</v>
      </c>
      <c r="E6" s="14" t="s">
        <v>259</v>
      </c>
      <c r="F6" s="11" t="s">
        <v>81</v>
      </c>
    </row>
    <row r="7" spans="1:6" ht="15">
      <c r="A7" s="2">
        <v>5</v>
      </c>
      <c r="B7" s="3" t="s">
        <v>85</v>
      </c>
      <c r="C7" s="4"/>
      <c r="D7" s="16" t="s">
        <v>24</v>
      </c>
      <c r="E7" s="14"/>
      <c r="F7" s="17" t="s">
        <v>258</v>
      </c>
    </row>
    <row r="8" spans="1:6" ht="15">
      <c r="A8" s="18">
        <v>6</v>
      </c>
      <c r="B8" s="8" t="s">
        <v>110</v>
      </c>
      <c r="C8" s="9"/>
      <c r="D8" s="19" t="s">
        <v>259</v>
      </c>
      <c r="E8" s="20" t="s">
        <v>81</v>
      </c>
      <c r="F8" s="21"/>
    </row>
    <row r="9" spans="1:6" ht="15">
      <c r="A9" s="2">
        <v>7</v>
      </c>
      <c r="B9" s="22" t="s">
        <v>180</v>
      </c>
      <c r="C9" s="23"/>
      <c r="D9" s="13" t="s">
        <v>81</v>
      </c>
      <c r="E9" s="12" t="s">
        <v>257</v>
      </c>
      <c r="F9" s="21"/>
    </row>
    <row r="10" spans="1:6" ht="15">
      <c r="A10" s="7">
        <v>8</v>
      </c>
      <c r="B10" s="24" t="s">
        <v>81</v>
      </c>
      <c r="C10" s="25"/>
      <c r="D10" s="15" t="s">
        <v>258</v>
      </c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4"/>
  <sheetViews>
    <sheetView zoomScalePageLayoutView="0" workbookViewId="0" topLeftCell="A19">
      <selection activeCell="D153" sqref="D153"/>
    </sheetView>
  </sheetViews>
  <sheetFormatPr defaultColWidth="9.140625" defaultRowHeight="15"/>
  <cols>
    <col min="1" max="1" width="2.140625" style="0" customWidth="1"/>
    <col min="3" max="4" width="23.57421875" style="0" customWidth="1"/>
    <col min="5" max="5" width="5.7109375" style="0" customWidth="1"/>
    <col min="6" max="10" width="6.421875" style="0" customWidth="1"/>
    <col min="11" max="14" width="3.57421875" style="0" customWidth="1"/>
    <col min="15" max="15" width="2.140625" style="0" customWidth="1"/>
  </cols>
  <sheetData>
    <row r="1" spans="1:15" ht="15.75">
      <c r="A1" s="41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.75">
      <c r="A2" s="46"/>
      <c r="B2" s="36"/>
      <c r="C2" s="47" t="s">
        <v>135</v>
      </c>
      <c r="D2" s="48"/>
      <c r="E2" s="48"/>
      <c r="F2" s="36"/>
      <c r="G2" s="49" t="s">
        <v>136</v>
      </c>
      <c r="H2" s="50"/>
      <c r="I2" s="118" t="s">
        <v>178</v>
      </c>
      <c r="J2" s="119"/>
      <c r="K2" s="119"/>
      <c r="L2" s="119"/>
      <c r="M2" s="119"/>
      <c r="N2" s="120"/>
      <c r="O2" s="51"/>
    </row>
    <row r="3" spans="1:15" ht="20.25">
      <c r="A3" s="46"/>
      <c r="B3" s="52"/>
      <c r="C3" s="53" t="s">
        <v>137</v>
      </c>
      <c r="D3" s="48"/>
      <c r="E3" s="48"/>
      <c r="F3" s="36"/>
      <c r="G3" s="49" t="s">
        <v>138</v>
      </c>
      <c r="H3" s="50"/>
      <c r="I3" s="118" t="s">
        <v>14</v>
      </c>
      <c r="J3" s="119"/>
      <c r="K3" s="119"/>
      <c r="L3" s="119"/>
      <c r="M3" s="119"/>
      <c r="N3" s="120"/>
      <c r="O3" s="51"/>
    </row>
    <row r="4" spans="1:15" ht="15">
      <c r="A4" s="46"/>
      <c r="B4" s="48"/>
      <c r="C4" s="54" t="s">
        <v>139</v>
      </c>
      <c r="D4" s="48"/>
      <c r="E4" s="48"/>
      <c r="F4" s="48"/>
      <c r="G4" s="49" t="s">
        <v>140</v>
      </c>
      <c r="H4" s="55"/>
      <c r="I4" s="118" t="s">
        <v>186</v>
      </c>
      <c r="J4" s="118"/>
      <c r="K4" s="118"/>
      <c r="L4" s="118"/>
      <c r="M4" s="118"/>
      <c r="N4" s="121"/>
      <c r="O4" s="51"/>
    </row>
    <row r="5" spans="1:15" ht="15.75">
      <c r="A5" s="46"/>
      <c r="B5" s="48"/>
      <c r="C5" s="48"/>
      <c r="D5" s="48"/>
      <c r="E5" s="48"/>
      <c r="F5" s="48"/>
      <c r="G5" s="49" t="s">
        <v>141</v>
      </c>
      <c r="H5" s="50"/>
      <c r="I5" s="122">
        <v>41951</v>
      </c>
      <c r="J5" s="123"/>
      <c r="K5" s="123"/>
      <c r="L5" s="56" t="s">
        <v>142</v>
      </c>
      <c r="M5" s="124">
        <v>0.3958333333333333</v>
      </c>
      <c r="N5" s="121"/>
      <c r="O5" s="51"/>
    </row>
    <row r="6" spans="1:15" ht="15">
      <c r="A6" s="46"/>
      <c r="B6" s="36"/>
      <c r="C6" s="57" t="s">
        <v>143</v>
      </c>
      <c r="D6" s="48"/>
      <c r="E6" s="48"/>
      <c r="F6" s="48"/>
      <c r="G6" s="57" t="s">
        <v>143</v>
      </c>
      <c r="H6" s="48"/>
      <c r="I6" s="48"/>
      <c r="J6" s="48"/>
      <c r="K6" s="48"/>
      <c r="L6" s="48"/>
      <c r="M6" s="48"/>
      <c r="N6" s="48"/>
      <c r="O6" s="58"/>
    </row>
    <row r="7" spans="1:15" ht="15.75">
      <c r="A7" s="51"/>
      <c r="B7" s="59" t="s">
        <v>144</v>
      </c>
      <c r="C7" s="125" t="s">
        <v>35</v>
      </c>
      <c r="D7" s="126"/>
      <c r="E7" s="60"/>
      <c r="F7" s="61" t="s">
        <v>145</v>
      </c>
      <c r="G7" s="125" t="s">
        <v>66</v>
      </c>
      <c r="H7" s="127"/>
      <c r="I7" s="127"/>
      <c r="J7" s="127"/>
      <c r="K7" s="127"/>
      <c r="L7" s="127"/>
      <c r="M7" s="127"/>
      <c r="N7" s="128"/>
      <c r="O7" s="51"/>
    </row>
    <row r="8" spans="1:15" ht="15">
      <c r="A8" s="51"/>
      <c r="B8" s="62" t="s">
        <v>146</v>
      </c>
      <c r="C8" s="129" t="s">
        <v>187</v>
      </c>
      <c r="D8" s="130"/>
      <c r="E8" s="63"/>
      <c r="F8" s="64" t="s">
        <v>148</v>
      </c>
      <c r="G8" s="129" t="s">
        <v>190</v>
      </c>
      <c r="H8" s="119"/>
      <c r="I8" s="119"/>
      <c r="J8" s="119"/>
      <c r="K8" s="119"/>
      <c r="L8" s="119"/>
      <c r="M8" s="119"/>
      <c r="N8" s="120"/>
      <c r="O8" s="51"/>
    </row>
    <row r="9" spans="1:15" ht="15">
      <c r="A9" s="51"/>
      <c r="B9" s="65" t="s">
        <v>150</v>
      </c>
      <c r="C9" s="129" t="s">
        <v>188</v>
      </c>
      <c r="D9" s="130"/>
      <c r="E9" s="63"/>
      <c r="F9" s="66" t="s">
        <v>152</v>
      </c>
      <c r="G9" s="129" t="s">
        <v>189</v>
      </c>
      <c r="H9" s="119"/>
      <c r="I9" s="119"/>
      <c r="J9" s="119"/>
      <c r="K9" s="119"/>
      <c r="L9" s="119"/>
      <c r="M9" s="119"/>
      <c r="N9" s="120"/>
      <c r="O9" s="51"/>
    </row>
    <row r="10" spans="1:15" ht="15">
      <c r="A10" s="46"/>
      <c r="B10" s="67" t="s">
        <v>154</v>
      </c>
      <c r="C10" s="68"/>
      <c r="D10" s="69"/>
      <c r="E10" s="70"/>
      <c r="F10" s="67" t="s">
        <v>154</v>
      </c>
      <c r="G10" s="71"/>
      <c r="H10" s="71"/>
      <c r="I10" s="71"/>
      <c r="J10" s="71"/>
      <c r="K10" s="71"/>
      <c r="L10" s="71"/>
      <c r="M10" s="71"/>
      <c r="N10" s="71"/>
      <c r="O10" s="58"/>
    </row>
    <row r="11" spans="1:15" ht="15">
      <c r="A11" s="51"/>
      <c r="B11" s="62"/>
      <c r="C11" s="129" t="s">
        <v>188</v>
      </c>
      <c r="D11" s="130"/>
      <c r="E11" s="63"/>
      <c r="F11" s="64"/>
      <c r="G11" s="129" t="s">
        <v>189</v>
      </c>
      <c r="H11" s="119"/>
      <c r="I11" s="119"/>
      <c r="J11" s="119"/>
      <c r="K11" s="119"/>
      <c r="L11" s="119"/>
      <c r="M11" s="119"/>
      <c r="N11" s="120"/>
      <c r="O11" s="51"/>
    </row>
    <row r="12" spans="1:15" ht="15">
      <c r="A12" s="51"/>
      <c r="B12" s="72"/>
      <c r="C12" s="129" t="s">
        <v>187</v>
      </c>
      <c r="D12" s="130"/>
      <c r="E12" s="63"/>
      <c r="F12" s="73"/>
      <c r="G12" s="129" t="s">
        <v>190</v>
      </c>
      <c r="H12" s="119"/>
      <c r="I12" s="119"/>
      <c r="J12" s="119"/>
      <c r="K12" s="119"/>
      <c r="L12" s="119"/>
      <c r="M12" s="119"/>
      <c r="N12" s="120"/>
      <c r="O12" s="51"/>
    </row>
    <row r="13" spans="1:15" ht="15.75">
      <c r="A13" s="46"/>
      <c r="B13" s="48"/>
      <c r="C13" s="48"/>
      <c r="D13" s="48"/>
      <c r="E13" s="48"/>
      <c r="F13" s="74" t="s">
        <v>157</v>
      </c>
      <c r="G13" s="57"/>
      <c r="H13" s="57"/>
      <c r="I13" s="57"/>
      <c r="J13" s="48"/>
      <c r="K13" s="48"/>
      <c r="L13" s="48"/>
      <c r="M13" s="75"/>
      <c r="N13" s="36"/>
      <c r="O13" s="58"/>
    </row>
    <row r="14" spans="1:15" ht="15">
      <c r="A14" s="46"/>
      <c r="B14" s="76" t="s">
        <v>158</v>
      </c>
      <c r="C14" s="48"/>
      <c r="D14" s="48"/>
      <c r="E14" s="48"/>
      <c r="F14" s="77" t="s">
        <v>159</v>
      </c>
      <c r="G14" s="77" t="s">
        <v>160</v>
      </c>
      <c r="H14" s="77" t="s">
        <v>161</v>
      </c>
      <c r="I14" s="77" t="s">
        <v>162</v>
      </c>
      <c r="J14" s="77" t="s">
        <v>163</v>
      </c>
      <c r="K14" s="131" t="s">
        <v>164</v>
      </c>
      <c r="L14" s="132"/>
      <c r="M14" s="78" t="s">
        <v>165</v>
      </c>
      <c r="N14" s="79" t="s">
        <v>166</v>
      </c>
      <c r="O14" s="51"/>
    </row>
    <row r="15" spans="1:15" ht="15">
      <c r="A15" s="51"/>
      <c r="B15" s="80" t="s">
        <v>167</v>
      </c>
      <c r="C15" s="81" t="str">
        <f>IF(C8&gt;"",C8&amp;" - "&amp;G8,"")</f>
        <v>Kivelä Leo - Veromaa Jari</v>
      </c>
      <c r="D15" s="82"/>
      <c r="E15" s="83"/>
      <c r="F15" s="84">
        <v>4</v>
      </c>
      <c r="G15" s="84">
        <v>-9</v>
      </c>
      <c r="H15" s="84">
        <v>4</v>
      </c>
      <c r="I15" s="84">
        <v>4</v>
      </c>
      <c r="J15" s="84"/>
      <c r="K15" s="85">
        <f>IF(ISBLANK(F15),"",COUNTIF(F15:J15,"&gt;=0"))</f>
        <v>3</v>
      </c>
      <c r="L15" s="86">
        <f>IF(ISBLANK(F15),"",(IF(LEFT(F15,1)="-",1,0)+IF(LEFT(G15,1)="-",1,0)+IF(LEFT(H15,1)="-",1,0)+IF(LEFT(I15,1)="-",1,0)+IF(LEFT(J15,1)="-",1,0)))</f>
        <v>1</v>
      </c>
      <c r="M15" s="87">
        <f aca="true" t="shared" si="0" ref="M15:N19">IF(K15=3,1,"")</f>
        <v>1</v>
      </c>
      <c r="N15" s="88">
        <f t="shared" si="0"/>
      </c>
      <c r="O15" s="51"/>
    </row>
    <row r="16" spans="1:15" ht="15">
      <c r="A16" s="51"/>
      <c r="B16" s="80" t="s">
        <v>168</v>
      </c>
      <c r="C16" s="82" t="str">
        <f>IF(C9&gt;"",C9&amp;" - "&amp;G9,"")</f>
        <v>Julius Muinonen - Öberg Jaakko</v>
      </c>
      <c r="D16" s="81"/>
      <c r="E16" s="83"/>
      <c r="F16" s="89">
        <v>7</v>
      </c>
      <c r="G16" s="84">
        <v>-11</v>
      </c>
      <c r="H16" s="84">
        <v>5</v>
      </c>
      <c r="I16" s="84">
        <v>-6</v>
      </c>
      <c r="J16" s="84">
        <v>2</v>
      </c>
      <c r="K16" s="85">
        <f>IF(ISBLANK(F16),"",COUNTIF(F16:J16,"&gt;=0"))</f>
        <v>3</v>
      </c>
      <c r="L16" s="86">
        <f>IF(ISBLANK(F16),"",(IF(LEFT(F16,1)="-",1,0)+IF(LEFT(G16,1)="-",1,0)+IF(LEFT(H16,1)="-",1,0)+IF(LEFT(I16,1)="-",1,0)+IF(LEFT(J16,1)="-",1,0)))</f>
        <v>2</v>
      </c>
      <c r="M16" s="87">
        <f t="shared" si="0"/>
        <v>1</v>
      </c>
      <c r="N16" s="88">
        <f t="shared" si="0"/>
      </c>
      <c r="O16" s="51"/>
    </row>
    <row r="17" spans="1:15" ht="15">
      <c r="A17" s="51"/>
      <c r="B17" s="90" t="s">
        <v>169</v>
      </c>
      <c r="C17" s="91" t="str">
        <f>IF(C11&gt;"",C11&amp;" / "&amp;C12,"")</f>
        <v>Julius Muinonen / Kivelä Leo</v>
      </c>
      <c r="D17" s="92" t="str">
        <f>IF(G11&gt;"",G11&amp;" / "&amp;G12,"")</f>
        <v>Öberg Jaakko / Veromaa Jari</v>
      </c>
      <c r="E17" s="93"/>
      <c r="F17" s="94">
        <v>10</v>
      </c>
      <c r="G17" s="95">
        <v>9</v>
      </c>
      <c r="H17" s="96">
        <v>-9</v>
      </c>
      <c r="I17" s="96">
        <v>9</v>
      </c>
      <c r="J17" s="96"/>
      <c r="K17" s="85">
        <f>IF(ISBLANK(F17),"",COUNTIF(F17:J17,"&gt;=0"))</f>
        <v>3</v>
      </c>
      <c r="L17" s="86">
        <f>IF(ISBLANK(F17),"",(IF(LEFT(F17,1)="-",1,0)+IF(LEFT(G17,1)="-",1,0)+IF(LEFT(H17,1)="-",1,0)+IF(LEFT(I17,1)="-",1,0)+IF(LEFT(J17,1)="-",1,0)))</f>
        <v>1</v>
      </c>
      <c r="M17" s="87">
        <f t="shared" si="0"/>
        <v>1</v>
      </c>
      <c r="N17" s="88">
        <f t="shared" si="0"/>
      </c>
      <c r="O17" s="51"/>
    </row>
    <row r="18" spans="1:15" ht="15">
      <c r="A18" s="51"/>
      <c r="B18" s="80" t="s">
        <v>170</v>
      </c>
      <c r="C18" s="82" t="str">
        <f>IF(C8&gt;"",C8&amp;" - "&amp;G9,"")</f>
        <v>Kivelä Leo - Öberg Jaakko</v>
      </c>
      <c r="D18" s="81"/>
      <c r="E18" s="83"/>
      <c r="F18" s="97"/>
      <c r="G18" s="84"/>
      <c r="H18" s="84"/>
      <c r="I18" s="84"/>
      <c r="J18" s="98"/>
      <c r="K18" s="85">
        <f>IF(ISBLANK(F18),"",COUNTIF(F18:J18,"&gt;=0"))</f>
      </c>
      <c r="L18" s="86">
        <f>IF(ISBLANK(F18),"",(IF(LEFT(F18,1)="-",1,0)+IF(LEFT(G18,1)="-",1,0)+IF(LEFT(H18,1)="-",1,0)+IF(LEFT(I18,1)="-",1,0)+IF(LEFT(J18,1)="-",1,0)))</f>
      </c>
      <c r="M18" s="87">
        <f t="shared" si="0"/>
      </c>
      <c r="N18" s="88">
        <f t="shared" si="0"/>
      </c>
      <c r="O18" s="51"/>
    </row>
    <row r="19" spans="1:15" ht="15.75" thickBot="1">
      <c r="A19" s="51"/>
      <c r="B19" s="80" t="s">
        <v>171</v>
      </c>
      <c r="C19" s="82" t="str">
        <f>IF(C9&gt;"",C9&amp;" - "&amp;G8,"")</f>
        <v>Julius Muinonen - Veromaa Jari</v>
      </c>
      <c r="D19" s="81"/>
      <c r="E19" s="83"/>
      <c r="F19" s="98"/>
      <c r="G19" s="84"/>
      <c r="H19" s="98"/>
      <c r="I19" s="84"/>
      <c r="J19" s="84"/>
      <c r="K19" s="85">
        <f>IF(ISBLANK(F19),"",COUNTIF(F19:J19,"&gt;=0"))</f>
      </c>
      <c r="L19" s="99">
        <f>IF(ISBLANK(F19),"",(IF(LEFT(F19,1)="-",1,0)+IF(LEFT(G19,1)="-",1,0)+IF(LEFT(H19,1)="-",1,0)+IF(LEFT(I19,1)="-",1,0)+IF(LEFT(J19,1)="-",1,0)))</f>
      </c>
      <c r="M19" s="109">
        <f t="shared" si="0"/>
      </c>
      <c r="N19" s="110">
        <f t="shared" si="0"/>
      </c>
      <c r="O19" s="51"/>
    </row>
    <row r="20" spans="1:15" ht="16.5" thickBot="1">
      <c r="A20" s="46"/>
      <c r="B20" s="48"/>
      <c r="C20" s="48"/>
      <c r="D20" s="48"/>
      <c r="E20" s="48"/>
      <c r="F20" s="48"/>
      <c r="G20" s="48"/>
      <c r="H20" s="48"/>
      <c r="I20" s="100" t="s">
        <v>172</v>
      </c>
      <c r="J20" s="101"/>
      <c r="K20" s="102">
        <f>IF(ISBLANK(D15),"",SUM(K15:K19))</f>
      </c>
      <c r="L20" s="108">
        <f>IF(ISBLANK(E15),"",SUM(L15:L19))</f>
      </c>
      <c r="M20" s="111">
        <f>IF(ISBLANK(F15),"",SUM(M15:M19))</f>
        <v>3</v>
      </c>
      <c r="N20" s="112">
        <f>IF(ISBLANK(F15),"",SUM(N15:N19))</f>
        <v>0</v>
      </c>
      <c r="O20" s="58"/>
    </row>
    <row r="21" spans="1:15" ht="15">
      <c r="A21" s="46"/>
      <c r="B21" s="47" t="s">
        <v>173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8"/>
    </row>
    <row r="22" spans="1:15" ht="15">
      <c r="A22" s="46"/>
      <c r="B22" s="103" t="s">
        <v>174</v>
      </c>
      <c r="C22" s="103"/>
      <c r="D22" s="103" t="s">
        <v>175</v>
      </c>
      <c r="E22" s="104"/>
      <c r="F22" s="103"/>
      <c r="G22" s="103" t="s">
        <v>176</v>
      </c>
      <c r="H22" s="104"/>
      <c r="I22" s="103"/>
      <c r="J22" s="32" t="s">
        <v>177</v>
      </c>
      <c r="K22" s="36"/>
      <c r="L22" s="48"/>
      <c r="M22" s="48"/>
      <c r="N22" s="48"/>
      <c r="O22" s="58"/>
    </row>
    <row r="23" spans="1:15" ht="18.75" thickBot="1">
      <c r="A23" s="46"/>
      <c r="B23" s="48"/>
      <c r="C23" s="48"/>
      <c r="D23" s="48"/>
      <c r="E23" s="48"/>
      <c r="F23" s="48"/>
      <c r="G23" s="48"/>
      <c r="H23" s="48"/>
      <c r="I23" s="48"/>
      <c r="J23" s="133" t="str">
        <f>IF(M20=3,C7,IF(N20=3,G7,""))</f>
        <v>LPTS</v>
      </c>
      <c r="K23" s="134"/>
      <c r="L23" s="134"/>
      <c r="M23" s="134"/>
      <c r="N23" s="135"/>
      <c r="O23" s="58"/>
    </row>
    <row r="24" spans="1:15" ht="18.75" thickTop="1">
      <c r="A24" s="105"/>
      <c r="B24" s="106"/>
      <c r="C24" s="106"/>
      <c r="D24" s="106"/>
      <c r="E24" s="106"/>
      <c r="F24" s="106"/>
      <c r="G24" s="106"/>
      <c r="H24" s="106"/>
      <c r="I24" s="106"/>
      <c r="J24" s="113"/>
      <c r="K24" s="113"/>
      <c r="L24" s="113"/>
      <c r="M24" s="113"/>
      <c r="N24" s="113"/>
      <c r="O24" s="107"/>
    </row>
    <row r="26" spans="1:15" ht="15.75">
      <c r="A26" s="41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5" ht="15.75">
      <c r="A27" s="46"/>
      <c r="B27" s="36"/>
      <c r="C27" s="47" t="s">
        <v>135</v>
      </c>
      <c r="D27" s="48"/>
      <c r="E27" s="48"/>
      <c r="F27" s="36"/>
      <c r="G27" s="49" t="s">
        <v>136</v>
      </c>
      <c r="H27" s="50"/>
      <c r="I27" s="118" t="s">
        <v>178</v>
      </c>
      <c r="J27" s="119"/>
      <c r="K27" s="119"/>
      <c r="L27" s="119"/>
      <c r="M27" s="119"/>
      <c r="N27" s="120"/>
      <c r="O27" s="51"/>
    </row>
    <row r="28" spans="1:15" ht="20.25">
      <c r="A28" s="46"/>
      <c r="B28" s="52"/>
      <c r="C28" s="53" t="s">
        <v>137</v>
      </c>
      <c r="D28" s="48"/>
      <c r="E28" s="48"/>
      <c r="F28" s="36"/>
      <c r="G28" s="49" t="s">
        <v>138</v>
      </c>
      <c r="H28" s="50"/>
      <c r="I28" s="118" t="s">
        <v>14</v>
      </c>
      <c r="J28" s="119"/>
      <c r="K28" s="119"/>
      <c r="L28" s="119"/>
      <c r="M28" s="119"/>
      <c r="N28" s="120"/>
      <c r="O28" s="51"/>
    </row>
    <row r="29" spans="1:15" ht="15">
      <c r="A29" s="46"/>
      <c r="B29" s="48"/>
      <c r="C29" s="54" t="s">
        <v>139</v>
      </c>
      <c r="D29" s="48"/>
      <c r="E29" s="48"/>
      <c r="F29" s="48"/>
      <c r="G29" s="49" t="s">
        <v>140</v>
      </c>
      <c r="H29" s="55"/>
      <c r="I29" s="118" t="s">
        <v>186</v>
      </c>
      <c r="J29" s="118"/>
      <c r="K29" s="118"/>
      <c r="L29" s="118"/>
      <c r="M29" s="118"/>
      <c r="N29" s="121"/>
      <c r="O29" s="51"/>
    </row>
    <row r="30" spans="1:15" ht="15.75">
      <c r="A30" s="46"/>
      <c r="B30" s="48"/>
      <c r="C30" s="48"/>
      <c r="D30" s="48"/>
      <c r="E30" s="48"/>
      <c r="F30" s="48"/>
      <c r="G30" s="49" t="s">
        <v>141</v>
      </c>
      <c r="H30" s="50"/>
      <c r="I30" s="122">
        <v>41951</v>
      </c>
      <c r="J30" s="123"/>
      <c r="K30" s="123"/>
      <c r="L30" s="56" t="s">
        <v>142</v>
      </c>
      <c r="M30" s="124">
        <v>0.3958333333333333</v>
      </c>
      <c r="N30" s="121"/>
      <c r="O30" s="51"/>
    </row>
    <row r="31" spans="1:15" ht="15">
      <c r="A31" s="46"/>
      <c r="B31" s="36"/>
      <c r="C31" s="57" t="s">
        <v>143</v>
      </c>
      <c r="D31" s="48"/>
      <c r="E31" s="48"/>
      <c r="F31" s="48"/>
      <c r="G31" s="57" t="s">
        <v>143</v>
      </c>
      <c r="H31" s="48"/>
      <c r="I31" s="48"/>
      <c r="J31" s="48"/>
      <c r="K31" s="48"/>
      <c r="L31" s="48"/>
      <c r="M31" s="48"/>
      <c r="N31" s="48"/>
      <c r="O31" s="58"/>
    </row>
    <row r="32" spans="1:15" ht="15.75">
      <c r="A32" s="51"/>
      <c r="B32" s="59" t="s">
        <v>144</v>
      </c>
      <c r="C32" s="125" t="s">
        <v>91</v>
      </c>
      <c r="D32" s="126"/>
      <c r="E32" s="60"/>
      <c r="F32" s="61" t="s">
        <v>145</v>
      </c>
      <c r="G32" s="125" t="s">
        <v>107</v>
      </c>
      <c r="H32" s="127"/>
      <c r="I32" s="127"/>
      <c r="J32" s="127"/>
      <c r="K32" s="127"/>
      <c r="L32" s="127"/>
      <c r="M32" s="127"/>
      <c r="N32" s="128"/>
      <c r="O32" s="51"/>
    </row>
    <row r="33" spans="1:15" ht="15">
      <c r="A33" s="51"/>
      <c r="B33" s="62" t="s">
        <v>146</v>
      </c>
      <c r="C33" s="129" t="s">
        <v>191</v>
      </c>
      <c r="D33" s="130"/>
      <c r="E33" s="63"/>
      <c r="F33" s="64" t="s">
        <v>148</v>
      </c>
      <c r="G33" s="129" t="s">
        <v>19</v>
      </c>
      <c r="H33" s="119"/>
      <c r="I33" s="119"/>
      <c r="J33" s="119"/>
      <c r="K33" s="119"/>
      <c r="L33" s="119"/>
      <c r="M33" s="119"/>
      <c r="N33" s="120"/>
      <c r="O33" s="51"/>
    </row>
    <row r="34" spans="1:15" ht="15">
      <c r="A34" s="51"/>
      <c r="B34" s="65" t="s">
        <v>150</v>
      </c>
      <c r="C34" s="129" t="s">
        <v>192</v>
      </c>
      <c r="D34" s="130"/>
      <c r="E34" s="63"/>
      <c r="F34" s="66" t="s">
        <v>152</v>
      </c>
      <c r="G34" s="129" t="s">
        <v>20</v>
      </c>
      <c r="H34" s="119"/>
      <c r="I34" s="119"/>
      <c r="J34" s="119"/>
      <c r="K34" s="119"/>
      <c r="L34" s="119"/>
      <c r="M34" s="119"/>
      <c r="N34" s="120"/>
      <c r="O34" s="51"/>
    </row>
    <row r="35" spans="1:15" ht="15">
      <c r="A35" s="46"/>
      <c r="B35" s="67" t="s">
        <v>154</v>
      </c>
      <c r="C35" s="68"/>
      <c r="D35" s="69"/>
      <c r="E35" s="70"/>
      <c r="F35" s="67" t="s">
        <v>154</v>
      </c>
      <c r="G35" s="71"/>
      <c r="H35" s="71"/>
      <c r="I35" s="71"/>
      <c r="J35" s="71"/>
      <c r="K35" s="71"/>
      <c r="L35" s="71"/>
      <c r="M35" s="71"/>
      <c r="N35" s="71"/>
      <c r="O35" s="58"/>
    </row>
    <row r="36" spans="1:15" ht="15">
      <c r="A36" s="51"/>
      <c r="B36" s="62"/>
      <c r="C36" s="129" t="s">
        <v>191</v>
      </c>
      <c r="D36" s="130"/>
      <c r="E36" s="63"/>
      <c r="F36" s="64"/>
      <c r="G36" s="129" t="s">
        <v>19</v>
      </c>
      <c r="H36" s="119"/>
      <c r="I36" s="119"/>
      <c r="J36" s="119"/>
      <c r="K36" s="119"/>
      <c r="L36" s="119"/>
      <c r="M36" s="119"/>
      <c r="N36" s="120"/>
      <c r="O36" s="51"/>
    </row>
    <row r="37" spans="1:15" ht="15">
      <c r="A37" s="51"/>
      <c r="B37" s="72"/>
      <c r="C37" s="129" t="s">
        <v>192</v>
      </c>
      <c r="D37" s="130"/>
      <c r="E37" s="63"/>
      <c r="F37" s="73"/>
      <c r="G37" s="129" t="s">
        <v>20</v>
      </c>
      <c r="H37" s="119"/>
      <c r="I37" s="119"/>
      <c r="J37" s="119"/>
      <c r="K37" s="119"/>
      <c r="L37" s="119"/>
      <c r="M37" s="119"/>
      <c r="N37" s="120"/>
      <c r="O37" s="51"/>
    </row>
    <row r="38" spans="1:15" ht="15.75">
      <c r="A38" s="46"/>
      <c r="B38" s="48"/>
      <c r="C38" s="48"/>
      <c r="D38" s="48"/>
      <c r="E38" s="48"/>
      <c r="F38" s="74" t="s">
        <v>157</v>
      </c>
      <c r="G38" s="57"/>
      <c r="H38" s="57"/>
      <c r="I38" s="57"/>
      <c r="J38" s="48"/>
      <c r="K38" s="48"/>
      <c r="L38" s="48"/>
      <c r="M38" s="75"/>
      <c r="N38" s="36"/>
      <c r="O38" s="58"/>
    </row>
    <row r="39" spans="1:15" ht="15">
      <c r="A39" s="46"/>
      <c r="B39" s="76" t="s">
        <v>158</v>
      </c>
      <c r="C39" s="48"/>
      <c r="D39" s="48"/>
      <c r="E39" s="48"/>
      <c r="F39" s="77" t="s">
        <v>159</v>
      </c>
      <c r="G39" s="77" t="s">
        <v>160</v>
      </c>
      <c r="H39" s="77" t="s">
        <v>161</v>
      </c>
      <c r="I39" s="77" t="s">
        <v>162</v>
      </c>
      <c r="J39" s="77" t="s">
        <v>163</v>
      </c>
      <c r="K39" s="131" t="s">
        <v>164</v>
      </c>
      <c r="L39" s="132"/>
      <c r="M39" s="78" t="s">
        <v>165</v>
      </c>
      <c r="N39" s="79" t="s">
        <v>166</v>
      </c>
      <c r="O39" s="51"/>
    </row>
    <row r="40" spans="1:15" ht="15">
      <c r="A40" s="51"/>
      <c r="B40" s="80" t="s">
        <v>167</v>
      </c>
      <c r="C40" s="81" t="str">
        <f>IF(C33&gt;"",C33&amp;" - "&amp;G33,"")</f>
        <v>Kotoluoto Mika - Korpela Veli-Matti</v>
      </c>
      <c r="D40" s="82"/>
      <c r="E40" s="83"/>
      <c r="F40" s="84">
        <v>-8</v>
      </c>
      <c r="G40" s="84">
        <v>-8</v>
      </c>
      <c r="H40" s="84">
        <v>-9</v>
      </c>
      <c r="I40" s="84"/>
      <c r="J40" s="84"/>
      <c r="K40" s="85">
        <f>IF(ISBLANK(F40),"",COUNTIF(F40:J40,"&gt;=0"))</f>
        <v>0</v>
      </c>
      <c r="L40" s="86">
        <f>IF(ISBLANK(F40),"",(IF(LEFT(F40,1)="-",1,0)+IF(LEFT(G40,1)="-",1,0)+IF(LEFT(H40,1)="-",1,0)+IF(LEFT(I40,1)="-",1,0)+IF(LEFT(J40,1)="-",1,0)))</f>
        <v>3</v>
      </c>
      <c r="M40" s="87">
        <f aca="true" t="shared" si="1" ref="M40:N44">IF(K40=3,1,"")</f>
      </c>
      <c r="N40" s="88">
        <f t="shared" si="1"/>
        <v>1</v>
      </c>
      <c r="O40" s="51"/>
    </row>
    <row r="41" spans="1:15" ht="15">
      <c r="A41" s="51"/>
      <c r="B41" s="80" t="s">
        <v>168</v>
      </c>
      <c r="C41" s="82" t="str">
        <f>IF(C34&gt;"",C34&amp;" - "&amp;G34,"")</f>
        <v>Lappalainen Matti - Kuivalainen Veli-Matti</v>
      </c>
      <c r="D41" s="81"/>
      <c r="E41" s="83"/>
      <c r="F41" s="89">
        <v>-5</v>
      </c>
      <c r="G41" s="84">
        <v>-5</v>
      </c>
      <c r="H41" s="84">
        <v>7</v>
      </c>
      <c r="I41" s="84">
        <v>5</v>
      </c>
      <c r="J41" s="84">
        <v>11</v>
      </c>
      <c r="K41" s="85">
        <f>IF(ISBLANK(F41),"",COUNTIF(F41:J41,"&gt;=0"))</f>
        <v>3</v>
      </c>
      <c r="L41" s="86">
        <f>IF(ISBLANK(F41),"",(IF(LEFT(F41,1)="-",1,0)+IF(LEFT(G41,1)="-",1,0)+IF(LEFT(H41,1)="-",1,0)+IF(LEFT(I41,1)="-",1,0)+IF(LEFT(J41,1)="-",1,0)))</f>
        <v>2</v>
      </c>
      <c r="M41" s="87">
        <f t="shared" si="1"/>
        <v>1</v>
      </c>
      <c r="N41" s="88">
        <f t="shared" si="1"/>
      </c>
      <c r="O41" s="51"/>
    </row>
    <row r="42" spans="1:15" ht="15">
      <c r="A42" s="51"/>
      <c r="B42" s="90" t="s">
        <v>169</v>
      </c>
      <c r="C42" s="91" t="str">
        <f>IF(C36&gt;"",C36&amp;" / "&amp;C37,"")</f>
        <v>Kotoluoto Mika / Lappalainen Matti</v>
      </c>
      <c r="D42" s="92" t="str">
        <f>IF(G36&gt;"",G36&amp;" / "&amp;G37,"")</f>
        <v>Korpela Veli-Matti / Kuivalainen Veli-Matti</v>
      </c>
      <c r="E42" s="93"/>
      <c r="F42" s="94">
        <v>-3</v>
      </c>
      <c r="G42" s="95">
        <v>12</v>
      </c>
      <c r="H42" s="96">
        <v>-7</v>
      </c>
      <c r="I42" s="96">
        <v>8</v>
      </c>
      <c r="J42" s="96">
        <v>5</v>
      </c>
      <c r="K42" s="85">
        <f>IF(ISBLANK(F42),"",COUNTIF(F42:J42,"&gt;=0"))</f>
        <v>3</v>
      </c>
      <c r="L42" s="86">
        <f>IF(ISBLANK(F42),"",(IF(LEFT(F42,1)="-",1,0)+IF(LEFT(G42,1)="-",1,0)+IF(LEFT(H42,1)="-",1,0)+IF(LEFT(I42,1)="-",1,0)+IF(LEFT(J42,1)="-",1,0)))</f>
        <v>2</v>
      </c>
      <c r="M42" s="87">
        <f t="shared" si="1"/>
        <v>1</v>
      </c>
      <c r="N42" s="88">
        <f t="shared" si="1"/>
      </c>
      <c r="O42" s="51"/>
    </row>
    <row r="43" spans="1:15" ht="15">
      <c r="A43" s="51"/>
      <c r="B43" s="80" t="s">
        <v>170</v>
      </c>
      <c r="C43" s="82" t="str">
        <f>IF(C33&gt;"",C33&amp;" - "&amp;G34,"")</f>
        <v>Kotoluoto Mika - Kuivalainen Veli-Matti</v>
      </c>
      <c r="D43" s="81"/>
      <c r="E43" s="83"/>
      <c r="F43" s="97">
        <v>-1</v>
      </c>
      <c r="G43" s="84">
        <v>-6</v>
      </c>
      <c r="H43" s="84">
        <v>-7</v>
      </c>
      <c r="I43" s="84"/>
      <c r="J43" s="98"/>
      <c r="K43" s="85">
        <f>IF(ISBLANK(F43),"",COUNTIF(F43:J43,"&gt;=0"))</f>
        <v>0</v>
      </c>
      <c r="L43" s="86">
        <f>IF(ISBLANK(F43),"",(IF(LEFT(F43,1)="-",1,0)+IF(LEFT(G43,1)="-",1,0)+IF(LEFT(H43,1)="-",1,0)+IF(LEFT(I43,1)="-",1,0)+IF(LEFT(J43,1)="-",1,0)))</f>
        <v>3</v>
      </c>
      <c r="M43" s="87">
        <f t="shared" si="1"/>
      </c>
      <c r="N43" s="88">
        <f t="shared" si="1"/>
        <v>1</v>
      </c>
      <c r="O43" s="51"/>
    </row>
    <row r="44" spans="1:15" ht="15.75" thickBot="1">
      <c r="A44" s="51"/>
      <c r="B44" s="80" t="s">
        <v>171</v>
      </c>
      <c r="C44" s="82" t="str">
        <f>IF(C34&gt;"",C34&amp;" - "&amp;G33,"")</f>
        <v>Lappalainen Matti - Korpela Veli-Matti</v>
      </c>
      <c r="D44" s="81"/>
      <c r="E44" s="83"/>
      <c r="F44" s="98">
        <v>8</v>
      </c>
      <c r="G44" s="84">
        <v>6</v>
      </c>
      <c r="H44" s="98">
        <v>-3</v>
      </c>
      <c r="I44" s="84">
        <v>4</v>
      </c>
      <c r="J44" s="84"/>
      <c r="K44" s="85">
        <f>IF(ISBLANK(F44),"",COUNTIF(F44:J44,"&gt;=0"))</f>
        <v>3</v>
      </c>
      <c r="L44" s="99">
        <f>IF(ISBLANK(F44),"",(IF(LEFT(F44,1)="-",1,0)+IF(LEFT(G44,1)="-",1,0)+IF(LEFT(H44,1)="-",1,0)+IF(LEFT(I44,1)="-",1,0)+IF(LEFT(J44,1)="-",1,0)))</f>
        <v>1</v>
      </c>
      <c r="M44" s="109">
        <f t="shared" si="1"/>
        <v>1</v>
      </c>
      <c r="N44" s="110">
        <f t="shared" si="1"/>
      </c>
      <c r="O44" s="51"/>
    </row>
    <row r="45" spans="1:15" ht="16.5" thickBot="1">
      <c r="A45" s="46"/>
      <c r="B45" s="48"/>
      <c r="C45" s="48"/>
      <c r="D45" s="48"/>
      <c r="E45" s="48"/>
      <c r="F45" s="48"/>
      <c r="G45" s="48"/>
      <c r="H45" s="48"/>
      <c r="I45" s="100" t="s">
        <v>172</v>
      </c>
      <c r="J45" s="101"/>
      <c r="K45" s="102">
        <f>IF(ISBLANK(D40),"",SUM(K40:K44))</f>
      </c>
      <c r="L45" s="108">
        <f>IF(ISBLANK(E40),"",SUM(L40:L44))</f>
      </c>
      <c r="M45" s="111">
        <f>IF(ISBLANK(F40),"",SUM(M40:M44))</f>
        <v>3</v>
      </c>
      <c r="N45" s="112">
        <f>IF(ISBLANK(F40),"",SUM(N40:N44))</f>
        <v>2</v>
      </c>
      <c r="O45" s="58"/>
    </row>
    <row r="46" spans="1:15" ht="15">
      <c r="A46" s="46"/>
      <c r="B46" s="47" t="s">
        <v>173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58"/>
    </row>
    <row r="47" spans="1:15" ht="15">
      <c r="A47" s="46"/>
      <c r="B47" s="103" t="s">
        <v>174</v>
      </c>
      <c r="C47" s="103"/>
      <c r="D47" s="103" t="s">
        <v>175</v>
      </c>
      <c r="E47" s="104"/>
      <c r="F47" s="103"/>
      <c r="G47" s="103" t="s">
        <v>176</v>
      </c>
      <c r="H47" s="104"/>
      <c r="I47" s="103"/>
      <c r="J47" s="32" t="s">
        <v>177</v>
      </c>
      <c r="K47" s="36"/>
      <c r="L47" s="48"/>
      <c r="M47" s="48"/>
      <c r="N47" s="48"/>
      <c r="O47" s="58"/>
    </row>
    <row r="48" spans="1:15" ht="18.75" thickBot="1">
      <c r="A48" s="46"/>
      <c r="B48" s="48"/>
      <c r="C48" s="48"/>
      <c r="D48" s="48"/>
      <c r="E48" s="48"/>
      <c r="F48" s="48"/>
      <c r="G48" s="48"/>
      <c r="H48" s="48"/>
      <c r="I48" s="48"/>
      <c r="J48" s="133" t="str">
        <f>IF(M45=3,C32,IF(N45=3,G32,""))</f>
        <v>HP</v>
      </c>
      <c r="K48" s="134"/>
      <c r="L48" s="134"/>
      <c r="M48" s="134"/>
      <c r="N48" s="135"/>
      <c r="O48" s="58"/>
    </row>
    <row r="49" spans="1:15" ht="18.75" thickTop="1">
      <c r="A49" s="105"/>
      <c r="B49" s="106"/>
      <c r="C49" s="106"/>
      <c r="D49" s="106"/>
      <c r="E49" s="106"/>
      <c r="F49" s="106"/>
      <c r="G49" s="106"/>
      <c r="H49" s="106"/>
      <c r="I49" s="106"/>
      <c r="J49" s="113"/>
      <c r="K49" s="113"/>
      <c r="L49" s="113"/>
      <c r="M49" s="113"/>
      <c r="N49" s="113"/>
      <c r="O49" s="107"/>
    </row>
    <row r="51" spans="1:15" ht="15.75">
      <c r="A51" s="41"/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</row>
    <row r="52" spans="1:15" ht="15.75">
      <c r="A52" s="46"/>
      <c r="B52" s="36"/>
      <c r="C52" s="47" t="s">
        <v>135</v>
      </c>
      <c r="D52" s="48"/>
      <c r="E52" s="48"/>
      <c r="F52" s="36"/>
      <c r="G52" s="49" t="s">
        <v>136</v>
      </c>
      <c r="H52" s="50"/>
      <c r="I52" s="118" t="s">
        <v>178</v>
      </c>
      <c r="J52" s="119"/>
      <c r="K52" s="119"/>
      <c r="L52" s="119"/>
      <c r="M52" s="119"/>
      <c r="N52" s="120"/>
      <c r="O52" s="51"/>
    </row>
    <row r="53" spans="1:15" ht="20.25">
      <c r="A53" s="46"/>
      <c r="B53" s="52"/>
      <c r="C53" s="53" t="s">
        <v>137</v>
      </c>
      <c r="D53" s="48"/>
      <c r="E53" s="48"/>
      <c r="F53" s="36"/>
      <c r="G53" s="49" t="s">
        <v>138</v>
      </c>
      <c r="H53" s="50"/>
      <c r="I53" s="118" t="s">
        <v>14</v>
      </c>
      <c r="J53" s="119"/>
      <c r="K53" s="119"/>
      <c r="L53" s="119"/>
      <c r="M53" s="119"/>
      <c r="N53" s="120"/>
      <c r="O53" s="51"/>
    </row>
    <row r="54" spans="1:15" ht="15">
      <c r="A54" s="46"/>
      <c r="B54" s="48"/>
      <c r="C54" s="54" t="s">
        <v>139</v>
      </c>
      <c r="D54" s="48"/>
      <c r="E54" s="48"/>
      <c r="F54" s="48"/>
      <c r="G54" s="49" t="s">
        <v>140</v>
      </c>
      <c r="H54" s="55"/>
      <c r="I54" s="118" t="s">
        <v>186</v>
      </c>
      <c r="J54" s="118"/>
      <c r="K54" s="118"/>
      <c r="L54" s="118"/>
      <c r="M54" s="118"/>
      <c r="N54" s="121"/>
      <c r="O54" s="51"/>
    </row>
    <row r="55" spans="1:15" ht="15.75">
      <c r="A55" s="46"/>
      <c r="B55" s="48"/>
      <c r="C55" s="48"/>
      <c r="D55" s="48"/>
      <c r="E55" s="48"/>
      <c r="F55" s="48"/>
      <c r="G55" s="49" t="s">
        <v>141</v>
      </c>
      <c r="H55" s="50"/>
      <c r="I55" s="122">
        <v>41951</v>
      </c>
      <c r="J55" s="123"/>
      <c r="K55" s="123"/>
      <c r="L55" s="56" t="s">
        <v>142</v>
      </c>
      <c r="M55" s="124">
        <v>0.3958333333333333</v>
      </c>
      <c r="N55" s="121"/>
      <c r="O55" s="51"/>
    </row>
    <row r="56" spans="1:15" ht="15">
      <c r="A56" s="46"/>
      <c r="B56" s="36"/>
      <c r="C56" s="57" t="s">
        <v>143</v>
      </c>
      <c r="D56" s="48"/>
      <c r="E56" s="48"/>
      <c r="F56" s="48"/>
      <c r="G56" s="57" t="s">
        <v>143</v>
      </c>
      <c r="H56" s="48"/>
      <c r="I56" s="48"/>
      <c r="J56" s="48"/>
      <c r="K56" s="48"/>
      <c r="L56" s="48"/>
      <c r="M56" s="48"/>
      <c r="N56" s="48"/>
      <c r="O56" s="58"/>
    </row>
    <row r="57" spans="1:15" ht="15.75">
      <c r="A57" s="51"/>
      <c r="B57" s="59" t="s">
        <v>144</v>
      </c>
      <c r="C57" s="125" t="s">
        <v>193</v>
      </c>
      <c r="D57" s="126"/>
      <c r="E57" s="60"/>
      <c r="F57" s="61" t="s">
        <v>145</v>
      </c>
      <c r="G57" s="125" t="s">
        <v>24</v>
      </c>
      <c r="H57" s="127"/>
      <c r="I57" s="127"/>
      <c r="J57" s="127"/>
      <c r="K57" s="127"/>
      <c r="L57" s="127"/>
      <c r="M57" s="127"/>
      <c r="N57" s="128"/>
      <c r="O57" s="51"/>
    </row>
    <row r="58" spans="1:15" ht="15">
      <c r="A58" s="51"/>
      <c r="B58" s="62" t="s">
        <v>146</v>
      </c>
      <c r="C58" s="129" t="s">
        <v>194</v>
      </c>
      <c r="D58" s="130"/>
      <c r="E58" s="63"/>
      <c r="F58" s="64" t="s">
        <v>148</v>
      </c>
      <c r="G58" s="129" t="s">
        <v>181</v>
      </c>
      <c r="H58" s="119"/>
      <c r="I58" s="119"/>
      <c r="J58" s="119"/>
      <c r="K58" s="119"/>
      <c r="L58" s="119"/>
      <c r="M58" s="119"/>
      <c r="N58" s="120"/>
      <c r="O58" s="51"/>
    </row>
    <row r="59" spans="1:15" ht="15">
      <c r="A59" s="51"/>
      <c r="B59" s="65" t="s">
        <v>150</v>
      </c>
      <c r="C59" s="129" t="s">
        <v>195</v>
      </c>
      <c r="D59" s="130"/>
      <c r="E59" s="63"/>
      <c r="F59" s="66" t="s">
        <v>152</v>
      </c>
      <c r="G59" s="129" t="s">
        <v>22</v>
      </c>
      <c r="H59" s="119"/>
      <c r="I59" s="119"/>
      <c r="J59" s="119"/>
      <c r="K59" s="119"/>
      <c r="L59" s="119"/>
      <c r="M59" s="119"/>
      <c r="N59" s="120"/>
      <c r="O59" s="51"/>
    </row>
    <row r="60" spans="1:15" ht="15">
      <c r="A60" s="46"/>
      <c r="B60" s="67" t="s">
        <v>154</v>
      </c>
      <c r="C60" s="68"/>
      <c r="D60" s="69"/>
      <c r="E60" s="70"/>
      <c r="F60" s="67" t="s">
        <v>154</v>
      </c>
      <c r="G60" s="71"/>
      <c r="H60" s="71"/>
      <c r="I60" s="71"/>
      <c r="J60" s="71"/>
      <c r="K60" s="71"/>
      <c r="L60" s="71"/>
      <c r="M60" s="71"/>
      <c r="N60" s="71"/>
      <c r="O60" s="58"/>
    </row>
    <row r="61" spans="1:15" ht="15">
      <c r="A61" s="51"/>
      <c r="B61" s="62"/>
      <c r="C61" s="129" t="s">
        <v>194</v>
      </c>
      <c r="D61" s="130"/>
      <c r="E61" s="63"/>
      <c r="F61" s="64"/>
      <c r="G61" s="129" t="s">
        <v>22</v>
      </c>
      <c r="H61" s="119"/>
      <c r="I61" s="119"/>
      <c r="J61" s="119"/>
      <c r="K61" s="119"/>
      <c r="L61" s="119"/>
      <c r="M61" s="119"/>
      <c r="N61" s="120"/>
      <c r="O61" s="51"/>
    </row>
    <row r="62" spans="1:15" ht="15">
      <c r="A62" s="51"/>
      <c r="B62" s="72"/>
      <c r="C62" s="129" t="s">
        <v>195</v>
      </c>
      <c r="D62" s="130"/>
      <c r="E62" s="63"/>
      <c r="F62" s="73"/>
      <c r="G62" s="129" t="s">
        <v>181</v>
      </c>
      <c r="H62" s="119"/>
      <c r="I62" s="119"/>
      <c r="J62" s="119"/>
      <c r="K62" s="119"/>
      <c r="L62" s="119"/>
      <c r="M62" s="119"/>
      <c r="N62" s="120"/>
      <c r="O62" s="51"/>
    </row>
    <row r="63" spans="1:15" ht="15.75">
      <c r="A63" s="46"/>
      <c r="B63" s="48"/>
      <c r="C63" s="48"/>
      <c r="D63" s="48"/>
      <c r="E63" s="48"/>
      <c r="F63" s="74" t="s">
        <v>157</v>
      </c>
      <c r="G63" s="57"/>
      <c r="H63" s="57"/>
      <c r="I63" s="57"/>
      <c r="J63" s="48"/>
      <c r="K63" s="48"/>
      <c r="L63" s="48"/>
      <c r="M63" s="75"/>
      <c r="N63" s="36"/>
      <c r="O63" s="58"/>
    </row>
    <row r="64" spans="1:15" ht="15">
      <c r="A64" s="46"/>
      <c r="B64" s="76" t="s">
        <v>158</v>
      </c>
      <c r="C64" s="48"/>
      <c r="D64" s="48"/>
      <c r="E64" s="48"/>
      <c r="F64" s="77" t="s">
        <v>159</v>
      </c>
      <c r="G64" s="77" t="s">
        <v>160</v>
      </c>
      <c r="H64" s="77" t="s">
        <v>161</v>
      </c>
      <c r="I64" s="77" t="s">
        <v>162</v>
      </c>
      <c r="J64" s="77" t="s">
        <v>163</v>
      </c>
      <c r="K64" s="131" t="s">
        <v>164</v>
      </c>
      <c r="L64" s="132"/>
      <c r="M64" s="78" t="s">
        <v>165</v>
      </c>
      <c r="N64" s="79" t="s">
        <v>166</v>
      </c>
      <c r="O64" s="51"/>
    </row>
    <row r="65" spans="1:15" ht="15">
      <c r="A65" s="51"/>
      <c r="B65" s="80" t="s">
        <v>167</v>
      </c>
      <c r="C65" s="81" t="str">
        <f>IF(C58&gt;"",C58&amp;" - "&amp;G58,"")</f>
        <v>Yan Zhuo Ping - Laasanen Henry</v>
      </c>
      <c r="D65" s="82"/>
      <c r="E65" s="83"/>
      <c r="F65" s="84">
        <v>-7</v>
      </c>
      <c r="G65" s="84">
        <v>6</v>
      </c>
      <c r="H65" s="84">
        <v>-9</v>
      </c>
      <c r="I65" s="84">
        <v>-11</v>
      </c>
      <c r="J65" s="84"/>
      <c r="K65" s="85">
        <f>IF(ISBLANK(F65),"",COUNTIF(F65:J65,"&gt;=0"))</f>
        <v>1</v>
      </c>
      <c r="L65" s="86">
        <f>IF(ISBLANK(F65),"",(IF(LEFT(F65,1)="-",1,0)+IF(LEFT(G65,1)="-",1,0)+IF(LEFT(H65,1)="-",1,0)+IF(LEFT(I65,1)="-",1,0)+IF(LEFT(J65,1)="-",1,0)))</f>
        <v>3</v>
      </c>
      <c r="M65" s="87">
        <f aca="true" t="shared" si="2" ref="M65:N69">IF(K65=3,1,"")</f>
      </c>
      <c r="N65" s="88">
        <f t="shared" si="2"/>
        <v>1</v>
      </c>
      <c r="O65" s="51"/>
    </row>
    <row r="66" spans="1:15" ht="15">
      <c r="A66" s="51"/>
      <c r="B66" s="80" t="s">
        <v>168</v>
      </c>
      <c r="C66" s="82" t="str">
        <f>IF(C59&gt;"",C59&amp;" - "&amp;G59,"")</f>
        <v>Rahikainen Jussi - Lehtonen Tomi</v>
      </c>
      <c r="D66" s="81"/>
      <c r="E66" s="83"/>
      <c r="F66" s="89">
        <v>8</v>
      </c>
      <c r="G66" s="84">
        <v>-4</v>
      </c>
      <c r="H66" s="84">
        <v>12</v>
      </c>
      <c r="I66" s="84">
        <v>2</v>
      </c>
      <c r="J66" s="84"/>
      <c r="K66" s="85">
        <f>IF(ISBLANK(F66),"",COUNTIF(F66:J66,"&gt;=0"))</f>
        <v>3</v>
      </c>
      <c r="L66" s="86">
        <f>IF(ISBLANK(F66),"",(IF(LEFT(F66,1)="-",1,0)+IF(LEFT(G66,1)="-",1,0)+IF(LEFT(H66,1)="-",1,0)+IF(LEFT(I66,1)="-",1,0)+IF(LEFT(J66,1)="-",1,0)))</f>
        <v>1</v>
      </c>
      <c r="M66" s="87">
        <f t="shared" si="2"/>
        <v>1</v>
      </c>
      <c r="N66" s="88">
        <f t="shared" si="2"/>
      </c>
      <c r="O66" s="51"/>
    </row>
    <row r="67" spans="1:15" ht="15">
      <c r="A67" s="51"/>
      <c r="B67" s="90" t="s">
        <v>169</v>
      </c>
      <c r="C67" s="91" t="str">
        <f>IF(C61&gt;"",C61&amp;" / "&amp;C62,"")</f>
        <v>Yan Zhuo Ping / Rahikainen Jussi</v>
      </c>
      <c r="D67" s="92" t="str">
        <f>IF(G61&gt;"",G61&amp;" / "&amp;G62,"")</f>
        <v>Lehtonen Tomi / Laasanen Henry</v>
      </c>
      <c r="E67" s="93"/>
      <c r="F67" s="94">
        <v>-5</v>
      </c>
      <c r="G67" s="95">
        <v>7</v>
      </c>
      <c r="H67" s="96">
        <v>15</v>
      </c>
      <c r="I67" s="96">
        <v>-7</v>
      </c>
      <c r="J67" s="96">
        <v>-4</v>
      </c>
      <c r="K67" s="85">
        <f>IF(ISBLANK(F67),"",COUNTIF(F67:J67,"&gt;=0"))</f>
        <v>2</v>
      </c>
      <c r="L67" s="86">
        <f>IF(ISBLANK(F67),"",(IF(LEFT(F67,1)="-",1,0)+IF(LEFT(G67,1)="-",1,0)+IF(LEFT(H67,1)="-",1,0)+IF(LEFT(I67,1)="-",1,0)+IF(LEFT(J67,1)="-",1,0)))</f>
        <v>3</v>
      </c>
      <c r="M67" s="87">
        <f t="shared" si="2"/>
      </c>
      <c r="N67" s="88">
        <f t="shared" si="2"/>
        <v>1</v>
      </c>
      <c r="O67" s="51"/>
    </row>
    <row r="68" spans="1:15" ht="15">
      <c r="A68" s="51"/>
      <c r="B68" s="80" t="s">
        <v>170</v>
      </c>
      <c r="C68" s="82" t="str">
        <f>IF(C58&gt;"",C58&amp;" - "&amp;G59,"")</f>
        <v>Yan Zhuo Ping - Lehtonen Tomi</v>
      </c>
      <c r="D68" s="81"/>
      <c r="E68" s="83"/>
      <c r="F68" s="97">
        <v>-5</v>
      </c>
      <c r="G68" s="84">
        <v>-6</v>
      </c>
      <c r="H68" s="84">
        <v>-9</v>
      </c>
      <c r="I68" s="84"/>
      <c r="J68" s="98"/>
      <c r="K68" s="85">
        <f>IF(ISBLANK(F68),"",COUNTIF(F68:J68,"&gt;=0"))</f>
        <v>0</v>
      </c>
      <c r="L68" s="86">
        <f>IF(ISBLANK(F68),"",(IF(LEFT(F68,1)="-",1,0)+IF(LEFT(G68,1)="-",1,0)+IF(LEFT(H68,1)="-",1,0)+IF(LEFT(I68,1)="-",1,0)+IF(LEFT(J68,1)="-",1,0)))</f>
        <v>3</v>
      </c>
      <c r="M68" s="87">
        <f t="shared" si="2"/>
      </c>
      <c r="N68" s="88">
        <f t="shared" si="2"/>
        <v>1</v>
      </c>
      <c r="O68" s="51"/>
    </row>
    <row r="69" spans="1:15" ht="15.75" thickBot="1">
      <c r="A69" s="51"/>
      <c r="B69" s="80" t="s">
        <v>171</v>
      </c>
      <c r="C69" s="82" t="str">
        <f>IF(C59&gt;"",C59&amp;" - "&amp;G58,"")</f>
        <v>Rahikainen Jussi - Laasanen Henry</v>
      </c>
      <c r="D69" s="81"/>
      <c r="E69" s="83"/>
      <c r="F69" s="98"/>
      <c r="G69" s="84"/>
      <c r="H69" s="98"/>
      <c r="I69" s="84"/>
      <c r="J69" s="84"/>
      <c r="K69" s="85">
        <f>IF(ISBLANK(F69),"",COUNTIF(F69:J69,"&gt;=0"))</f>
      </c>
      <c r="L69" s="99">
        <f>IF(ISBLANK(F69),"",(IF(LEFT(F69,1)="-",1,0)+IF(LEFT(G69,1)="-",1,0)+IF(LEFT(H69,1)="-",1,0)+IF(LEFT(I69,1)="-",1,0)+IF(LEFT(J69,1)="-",1,0)))</f>
      </c>
      <c r="M69" s="109">
        <f t="shared" si="2"/>
      </c>
      <c r="N69" s="110">
        <f t="shared" si="2"/>
      </c>
      <c r="O69" s="51"/>
    </row>
    <row r="70" spans="1:15" ht="16.5" thickBot="1">
      <c r="A70" s="46"/>
      <c r="B70" s="48"/>
      <c r="C70" s="48"/>
      <c r="D70" s="48"/>
      <c r="E70" s="48"/>
      <c r="F70" s="48"/>
      <c r="G70" s="48"/>
      <c r="H70" s="48"/>
      <c r="I70" s="100" t="s">
        <v>172</v>
      </c>
      <c r="J70" s="101"/>
      <c r="K70" s="102">
        <f>IF(ISBLANK(D65),"",SUM(K65:K69))</f>
      </c>
      <c r="L70" s="108">
        <f>IF(ISBLANK(E65),"",SUM(L65:L69))</f>
      </c>
      <c r="M70" s="111">
        <f>IF(ISBLANK(F65),"",SUM(M65:M69))</f>
        <v>1</v>
      </c>
      <c r="N70" s="112">
        <f>IF(ISBLANK(F65),"",SUM(N65:N69))</f>
        <v>3</v>
      </c>
      <c r="O70" s="58"/>
    </row>
    <row r="71" spans="1:15" ht="15">
      <c r="A71" s="46"/>
      <c r="B71" s="47" t="s">
        <v>173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58"/>
    </row>
    <row r="72" spans="1:15" ht="15">
      <c r="A72" s="46"/>
      <c r="B72" s="103" t="s">
        <v>174</v>
      </c>
      <c r="C72" s="103"/>
      <c r="D72" s="103" t="s">
        <v>175</v>
      </c>
      <c r="E72" s="104"/>
      <c r="F72" s="103"/>
      <c r="G72" s="103" t="s">
        <v>176</v>
      </c>
      <c r="H72" s="104"/>
      <c r="I72" s="103"/>
      <c r="J72" s="32" t="s">
        <v>177</v>
      </c>
      <c r="K72" s="36"/>
      <c r="L72" s="48"/>
      <c r="M72" s="48"/>
      <c r="N72" s="48"/>
      <c r="O72" s="58"/>
    </row>
    <row r="73" spans="1:15" ht="18.75" thickBot="1">
      <c r="A73" s="46"/>
      <c r="B73" s="48"/>
      <c r="C73" s="48"/>
      <c r="D73" s="48"/>
      <c r="E73" s="48"/>
      <c r="F73" s="48"/>
      <c r="G73" s="48"/>
      <c r="H73" s="48"/>
      <c r="I73" s="48"/>
      <c r="J73" s="133" t="str">
        <f>IF(M70=3,C57,IF(N70=3,G57,""))</f>
        <v>JysRy II</v>
      </c>
      <c r="K73" s="134"/>
      <c r="L73" s="134"/>
      <c r="M73" s="134"/>
      <c r="N73" s="135"/>
      <c r="O73" s="58"/>
    </row>
    <row r="74" spans="1:15" ht="18.75" thickTop="1">
      <c r="A74" s="105"/>
      <c r="B74" s="106"/>
      <c r="C74" s="106"/>
      <c r="D74" s="106"/>
      <c r="E74" s="106"/>
      <c r="F74" s="106"/>
      <c r="G74" s="106"/>
      <c r="H74" s="106"/>
      <c r="I74" s="106"/>
      <c r="J74" s="113"/>
      <c r="K74" s="113"/>
      <c r="L74" s="113"/>
      <c r="M74" s="113"/>
      <c r="N74" s="113"/>
      <c r="O74" s="107"/>
    </row>
    <row r="76" spans="1:15" ht="15.75">
      <c r="A76" s="41"/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</row>
    <row r="77" spans="1:15" ht="15.75">
      <c r="A77" s="46"/>
      <c r="B77" s="36"/>
      <c r="C77" s="47" t="s">
        <v>135</v>
      </c>
      <c r="D77" s="48"/>
      <c r="E77" s="48"/>
      <c r="F77" s="36"/>
      <c r="G77" s="49" t="s">
        <v>136</v>
      </c>
      <c r="H77" s="50"/>
      <c r="I77" s="118" t="s">
        <v>178</v>
      </c>
      <c r="J77" s="119"/>
      <c r="K77" s="119"/>
      <c r="L77" s="119"/>
      <c r="M77" s="119"/>
      <c r="N77" s="120"/>
      <c r="O77" s="51"/>
    </row>
    <row r="78" spans="1:15" ht="20.25">
      <c r="A78" s="46"/>
      <c r="B78" s="52"/>
      <c r="C78" s="53" t="s">
        <v>137</v>
      </c>
      <c r="D78" s="48"/>
      <c r="E78" s="48"/>
      <c r="F78" s="36"/>
      <c r="G78" s="49" t="s">
        <v>138</v>
      </c>
      <c r="H78" s="50"/>
      <c r="I78" s="118" t="s">
        <v>14</v>
      </c>
      <c r="J78" s="119"/>
      <c r="K78" s="119"/>
      <c r="L78" s="119"/>
      <c r="M78" s="119"/>
      <c r="N78" s="120"/>
      <c r="O78" s="51"/>
    </row>
    <row r="79" spans="1:15" ht="15">
      <c r="A79" s="46"/>
      <c r="B79" s="48"/>
      <c r="C79" s="54" t="s">
        <v>139</v>
      </c>
      <c r="D79" s="48"/>
      <c r="E79" s="48"/>
      <c r="F79" s="48"/>
      <c r="G79" s="49" t="s">
        <v>140</v>
      </c>
      <c r="H79" s="55"/>
      <c r="I79" s="118" t="s">
        <v>186</v>
      </c>
      <c r="J79" s="118"/>
      <c r="K79" s="118"/>
      <c r="L79" s="118"/>
      <c r="M79" s="118"/>
      <c r="N79" s="121"/>
      <c r="O79" s="51"/>
    </row>
    <row r="80" spans="1:15" ht="15.75">
      <c r="A80" s="46"/>
      <c r="B80" s="48"/>
      <c r="C80" s="48"/>
      <c r="D80" s="48"/>
      <c r="E80" s="48"/>
      <c r="F80" s="48"/>
      <c r="G80" s="49" t="s">
        <v>141</v>
      </c>
      <c r="H80" s="50"/>
      <c r="I80" s="122">
        <v>41951</v>
      </c>
      <c r="J80" s="123"/>
      <c r="K80" s="123"/>
      <c r="L80" s="56" t="s">
        <v>142</v>
      </c>
      <c r="M80" s="124">
        <v>0.3958333333333333</v>
      </c>
      <c r="N80" s="121"/>
      <c r="O80" s="51"/>
    </row>
    <row r="81" spans="1:15" ht="15">
      <c r="A81" s="46"/>
      <c r="B81" s="36"/>
      <c r="C81" s="57" t="s">
        <v>143</v>
      </c>
      <c r="D81" s="48"/>
      <c r="E81" s="48"/>
      <c r="F81" s="48"/>
      <c r="G81" s="57" t="s">
        <v>143</v>
      </c>
      <c r="H81" s="48"/>
      <c r="I81" s="48"/>
      <c r="J81" s="48"/>
      <c r="K81" s="48"/>
      <c r="L81" s="48"/>
      <c r="M81" s="48"/>
      <c r="N81" s="48"/>
      <c r="O81" s="58"/>
    </row>
    <row r="82" spans="1:15" ht="15.75">
      <c r="A82" s="51"/>
      <c r="B82" s="59" t="s">
        <v>144</v>
      </c>
      <c r="C82" s="125" t="s">
        <v>180</v>
      </c>
      <c r="D82" s="126"/>
      <c r="E82" s="60"/>
      <c r="F82" s="61" t="s">
        <v>145</v>
      </c>
      <c r="G82" s="125" t="s">
        <v>81</v>
      </c>
      <c r="H82" s="127"/>
      <c r="I82" s="127"/>
      <c r="J82" s="127"/>
      <c r="K82" s="127"/>
      <c r="L82" s="127"/>
      <c r="M82" s="127"/>
      <c r="N82" s="128"/>
      <c r="O82" s="51"/>
    </row>
    <row r="83" spans="1:15" ht="15">
      <c r="A83" s="51"/>
      <c r="B83" s="62" t="s">
        <v>146</v>
      </c>
      <c r="C83" s="129" t="s">
        <v>57</v>
      </c>
      <c r="D83" s="130"/>
      <c r="E83" s="63"/>
      <c r="F83" s="64" t="s">
        <v>148</v>
      </c>
      <c r="G83" s="129" t="s">
        <v>197</v>
      </c>
      <c r="H83" s="119"/>
      <c r="I83" s="119"/>
      <c r="J83" s="119"/>
      <c r="K83" s="119"/>
      <c r="L83" s="119"/>
      <c r="M83" s="119"/>
      <c r="N83" s="120"/>
      <c r="O83" s="51"/>
    </row>
    <row r="84" spans="1:15" ht="15">
      <c r="A84" s="51"/>
      <c r="B84" s="65" t="s">
        <v>150</v>
      </c>
      <c r="C84" s="129" t="s">
        <v>121</v>
      </c>
      <c r="D84" s="130"/>
      <c r="E84" s="63"/>
      <c r="F84" s="66" t="s">
        <v>152</v>
      </c>
      <c r="G84" s="129" t="s">
        <v>196</v>
      </c>
      <c r="H84" s="119"/>
      <c r="I84" s="119"/>
      <c r="J84" s="119"/>
      <c r="K84" s="119"/>
      <c r="L84" s="119"/>
      <c r="M84" s="119"/>
      <c r="N84" s="120"/>
      <c r="O84" s="51"/>
    </row>
    <row r="85" spans="1:15" ht="15">
      <c r="A85" s="46"/>
      <c r="B85" s="67" t="s">
        <v>154</v>
      </c>
      <c r="C85" s="68"/>
      <c r="D85" s="69"/>
      <c r="E85" s="70"/>
      <c r="F85" s="67" t="s">
        <v>154</v>
      </c>
      <c r="G85" s="71"/>
      <c r="H85" s="71"/>
      <c r="I85" s="71"/>
      <c r="J85" s="71"/>
      <c r="K85" s="71"/>
      <c r="L85" s="71"/>
      <c r="M85" s="71"/>
      <c r="N85" s="71"/>
      <c r="O85" s="58"/>
    </row>
    <row r="86" spans="1:15" ht="15">
      <c r="A86" s="51"/>
      <c r="B86" s="62"/>
      <c r="C86" s="129" t="s">
        <v>121</v>
      </c>
      <c r="D86" s="130"/>
      <c r="E86" s="63"/>
      <c r="F86" s="64"/>
      <c r="G86" s="129" t="s">
        <v>196</v>
      </c>
      <c r="H86" s="119"/>
      <c r="I86" s="119"/>
      <c r="J86" s="119"/>
      <c r="K86" s="119"/>
      <c r="L86" s="119"/>
      <c r="M86" s="119"/>
      <c r="N86" s="120"/>
      <c r="O86" s="51"/>
    </row>
    <row r="87" spans="1:15" ht="15">
      <c r="A87" s="51"/>
      <c r="B87" s="72"/>
      <c r="C87" s="129" t="s">
        <v>57</v>
      </c>
      <c r="D87" s="130"/>
      <c r="E87" s="63"/>
      <c r="F87" s="73"/>
      <c r="G87" s="129" t="s">
        <v>197</v>
      </c>
      <c r="H87" s="119"/>
      <c r="I87" s="119"/>
      <c r="J87" s="119"/>
      <c r="K87" s="119"/>
      <c r="L87" s="119"/>
      <c r="M87" s="119"/>
      <c r="N87" s="120"/>
      <c r="O87" s="51"/>
    </row>
    <row r="88" spans="1:15" ht="15.75">
      <c r="A88" s="46"/>
      <c r="B88" s="48"/>
      <c r="C88" s="48"/>
      <c r="D88" s="48"/>
      <c r="E88" s="48"/>
      <c r="F88" s="74" t="s">
        <v>157</v>
      </c>
      <c r="G88" s="57"/>
      <c r="H88" s="57"/>
      <c r="I88" s="57"/>
      <c r="J88" s="48"/>
      <c r="K88" s="48"/>
      <c r="L88" s="48"/>
      <c r="M88" s="75"/>
      <c r="N88" s="36"/>
      <c r="O88" s="58"/>
    </row>
    <row r="89" spans="1:15" ht="15">
      <c r="A89" s="46"/>
      <c r="B89" s="76" t="s">
        <v>158</v>
      </c>
      <c r="C89" s="48"/>
      <c r="D89" s="48"/>
      <c r="E89" s="48"/>
      <c r="F89" s="77" t="s">
        <v>159</v>
      </c>
      <c r="G89" s="77" t="s">
        <v>160</v>
      </c>
      <c r="H89" s="77" t="s">
        <v>161</v>
      </c>
      <c r="I89" s="77" t="s">
        <v>162</v>
      </c>
      <c r="J89" s="77" t="s">
        <v>163</v>
      </c>
      <c r="K89" s="131" t="s">
        <v>164</v>
      </c>
      <c r="L89" s="132"/>
      <c r="M89" s="78" t="s">
        <v>165</v>
      </c>
      <c r="N89" s="79" t="s">
        <v>166</v>
      </c>
      <c r="O89" s="51"/>
    </row>
    <row r="90" spans="1:15" ht="15">
      <c r="A90" s="51"/>
      <c r="B90" s="80" t="s">
        <v>167</v>
      </c>
      <c r="C90" s="81" t="str">
        <f>IF(C83&gt;"",C83&amp;" - "&amp;G83,"")</f>
        <v>Rimpiläinen Juha - Kurvinen Matti</v>
      </c>
      <c r="D90" s="82"/>
      <c r="E90" s="83"/>
      <c r="F90" s="84">
        <v>6</v>
      </c>
      <c r="G90" s="84">
        <v>-7</v>
      </c>
      <c r="H90" s="84">
        <v>-4</v>
      </c>
      <c r="I90" s="84">
        <v>-4</v>
      </c>
      <c r="J90" s="84"/>
      <c r="K90" s="85">
        <f>IF(ISBLANK(F90),"",COUNTIF(F90:J90,"&gt;=0"))</f>
        <v>1</v>
      </c>
      <c r="L90" s="86">
        <f>IF(ISBLANK(F90),"",(IF(LEFT(F90,1)="-",1,0)+IF(LEFT(G90,1)="-",1,0)+IF(LEFT(H90,1)="-",1,0)+IF(LEFT(I90,1)="-",1,0)+IF(LEFT(J90,1)="-",1,0)))</f>
        <v>3</v>
      </c>
      <c r="M90" s="87">
        <f aca="true" t="shared" si="3" ref="M90:N94">IF(K90=3,1,"")</f>
      </c>
      <c r="N90" s="88">
        <f t="shared" si="3"/>
        <v>1</v>
      </c>
      <c r="O90" s="51"/>
    </row>
    <row r="91" spans="1:15" ht="15">
      <c r="A91" s="51"/>
      <c r="B91" s="80" t="s">
        <v>168</v>
      </c>
      <c r="C91" s="82" t="str">
        <f>IF(C84&gt;"",C84&amp;" - "&amp;G84,"")</f>
        <v>Ollikainen Kai - Hallbäck Thomas</v>
      </c>
      <c r="D91" s="81"/>
      <c r="E91" s="83"/>
      <c r="F91" s="89">
        <v>-5</v>
      </c>
      <c r="G91" s="84">
        <v>-3</v>
      </c>
      <c r="H91" s="84">
        <v>-9</v>
      </c>
      <c r="I91" s="84"/>
      <c r="J91" s="84"/>
      <c r="K91" s="85">
        <f>IF(ISBLANK(F91),"",COUNTIF(F91:J91,"&gt;=0"))</f>
        <v>0</v>
      </c>
      <c r="L91" s="86">
        <f>IF(ISBLANK(F91),"",(IF(LEFT(F91,1)="-",1,0)+IF(LEFT(G91,1)="-",1,0)+IF(LEFT(H91,1)="-",1,0)+IF(LEFT(I91,1)="-",1,0)+IF(LEFT(J91,1)="-",1,0)))</f>
        <v>3</v>
      </c>
      <c r="M91" s="87">
        <f t="shared" si="3"/>
      </c>
      <c r="N91" s="88">
        <f t="shared" si="3"/>
        <v>1</v>
      </c>
      <c r="O91" s="51"/>
    </row>
    <row r="92" spans="1:15" ht="15">
      <c r="A92" s="51"/>
      <c r="B92" s="90" t="s">
        <v>169</v>
      </c>
      <c r="C92" s="91" t="str">
        <f>IF(C86&gt;"",C86&amp;" / "&amp;C87,"")</f>
        <v>Ollikainen Kai / Rimpiläinen Juha</v>
      </c>
      <c r="D92" s="92" t="str">
        <f>IF(G86&gt;"",G86&amp;" / "&amp;G87,"")</f>
        <v>Hallbäck Thomas / Kurvinen Matti</v>
      </c>
      <c r="E92" s="93"/>
      <c r="F92" s="94">
        <v>6</v>
      </c>
      <c r="G92" s="95">
        <v>10</v>
      </c>
      <c r="H92" s="114" t="s">
        <v>250</v>
      </c>
      <c r="I92" s="96">
        <v>8</v>
      </c>
      <c r="J92" s="96"/>
      <c r="K92" s="85">
        <f>IF(ISBLANK(F92),"",COUNTIF(F92:J92,"&gt;=0"))</f>
        <v>3</v>
      </c>
      <c r="L92" s="86">
        <f>IF(ISBLANK(F92),"",(IF(LEFT(F92,1)="-",1,0)+IF(LEFT(G92,1)="-",1,0)+IF(LEFT(H92,1)="-",1,0)+IF(LEFT(I92,1)="-",1,0)+IF(LEFT(J92,1)="-",1,0)))</f>
        <v>1</v>
      </c>
      <c r="M92" s="87">
        <f t="shared" si="3"/>
        <v>1</v>
      </c>
      <c r="N92" s="88">
        <f t="shared" si="3"/>
      </c>
      <c r="O92" s="51"/>
    </row>
    <row r="93" spans="1:15" ht="15">
      <c r="A93" s="51"/>
      <c r="B93" s="80" t="s">
        <v>170</v>
      </c>
      <c r="C93" s="82" t="str">
        <f>IF(C83&gt;"",C83&amp;" - "&amp;G84,"")</f>
        <v>Rimpiläinen Juha - Hallbäck Thomas</v>
      </c>
      <c r="D93" s="81"/>
      <c r="E93" s="83"/>
      <c r="F93" s="97">
        <v>4</v>
      </c>
      <c r="G93" s="84">
        <v>4</v>
      </c>
      <c r="H93" s="84">
        <v>7</v>
      </c>
      <c r="I93" s="84"/>
      <c r="J93" s="98"/>
      <c r="K93" s="85">
        <f>IF(ISBLANK(F93),"",COUNTIF(F93:J93,"&gt;=0"))</f>
        <v>3</v>
      </c>
      <c r="L93" s="86">
        <f>IF(ISBLANK(F93),"",(IF(LEFT(F93,1)="-",1,0)+IF(LEFT(G93,1)="-",1,0)+IF(LEFT(H93,1)="-",1,0)+IF(LEFT(I93,1)="-",1,0)+IF(LEFT(J93,1)="-",1,0)))</f>
        <v>0</v>
      </c>
      <c r="M93" s="87">
        <f t="shared" si="3"/>
        <v>1</v>
      </c>
      <c r="N93" s="88">
        <f t="shared" si="3"/>
      </c>
      <c r="O93" s="51"/>
    </row>
    <row r="94" spans="1:15" ht="15.75" thickBot="1">
      <c r="A94" s="51"/>
      <c r="B94" s="80" t="s">
        <v>171</v>
      </c>
      <c r="C94" s="82" t="str">
        <f>IF(C84&gt;"",C84&amp;" - "&amp;G83,"")</f>
        <v>Ollikainen Kai - Kurvinen Matti</v>
      </c>
      <c r="D94" s="81"/>
      <c r="E94" s="83"/>
      <c r="F94" s="98">
        <v>-7</v>
      </c>
      <c r="G94" s="84">
        <v>-5</v>
      </c>
      <c r="H94" s="98">
        <v>-6</v>
      </c>
      <c r="I94" s="84"/>
      <c r="J94" s="84"/>
      <c r="K94" s="85">
        <f>IF(ISBLANK(F94),"",COUNTIF(F94:J94,"&gt;=0"))</f>
        <v>0</v>
      </c>
      <c r="L94" s="99">
        <f>IF(ISBLANK(F94),"",(IF(LEFT(F94,1)="-",1,0)+IF(LEFT(G94,1)="-",1,0)+IF(LEFT(H94,1)="-",1,0)+IF(LEFT(I94,1)="-",1,0)+IF(LEFT(J94,1)="-",1,0)))</f>
        <v>3</v>
      </c>
      <c r="M94" s="109">
        <f t="shared" si="3"/>
      </c>
      <c r="N94" s="110">
        <f t="shared" si="3"/>
        <v>1</v>
      </c>
      <c r="O94" s="51"/>
    </row>
    <row r="95" spans="1:15" ht="16.5" thickBot="1">
      <c r="A95" s="46"/>
      <c r="B95" s="48"/>
      <c r="C95" s="48"/>
      <c r="D95" s="48"/>
      <c r="E95" s="48"/>
      <c r="F95" s="48"/>
      <c r="G95" s="48"/>
      <c r="H95" s="48"/>
      <c r="I95" s="100" t="s">
        <v>172</v>
      </c>
      <c r="J95" s="101"/>
      <c r="K95" s="102">
        <f>IF(ISBLANK(D90),"",SUM(K90:K94))</f>
      </c>
      <c r="L95" s="108">
        <f>IF(ISBLANK(E90),"",SUM(L90:L94))</f>
      </c>
      <c r="M95" s="111">
        <f>IF(ISBLANK(F90),"",SUM(M90:M94))</f>
        <v>2</v>
      </c>
      <c r="N95" s="112">
        <f>IF(ISBLANK(F90),"",SUM(N90:N94))</f>
        <v>3</v>
      </c>
      <c r="O95" s="58"/>
    </row>
    <row r="96" spans="1:15" ht="15">
      <c r="A96" s="46"/>
      <c r="B96" s="47" t="s">
        <v>173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58"/>
    </row>
    <row r="97" spans="1:15" ht="15">
      <c r="A97" s="46"/>
      <c r="B97" s="103" t="s">
        <v>174</v>
      </c>
      <c r="C97" s="103"/>
      <c r="D97" s="103" t="s">
        <v>175</v>
      </c>
      <c r="E97" s="104"/>
      <c r="F97" s="103"/>
      <c r="G97" s="103" t="s">
        <v>176</v>
      </c>
      <c r="H97" s="104"/>
      <c r="I97" s="103"/>
      <c r="J97" s="32" t="s">
        <v>177</v>
      </c>
      <c r="K97" s="36"/>
      <c r="L97" s="48"/>
      <c r="M97" s="48"/>
      <c r="N97" s="48"/>
      <c r="O97" s="58"/>
    </row>
    <row r="98" spans="1:15" ht="18.75" thickBot="1">
      <c r="A98" s="46"/>
      <c r="B98" s="48"/>
      <c r="C98" s="48"/>
      <c r="D98" s="48"/>
      <c r="E98" s="48"/>
      <c r="F98" s="48"/>
      <c r="G98" s="48"/>
      <c r="H98" s="48"/>
      <c r="I98" s="48"/>
      <c r="J98" s="133" t="str">
        <f>IF(M95=3,C82,IF(N95=3,G82,""))</f>
        <v>MBF</v>
      </c>
      <c r="K98" s="134"/>
      <c r="L98" s="134"/>
      <c r="M98" s="134"/>
      <c r="N98" s="135"/>
      <c r="O98" s="58"/>
    </row>
    <row r="99" spans="1:15" ht="18.75" thickTop="1">
      <c r="A99" s="105"/>
      <c r="B99" s="106"/>
      <c r="C99" s="106"/>
      <c r="D99" s="106"/>
      <c r="E99" s="106"/>
      <c r="F99" s="106"/>
      <c r="G99" s="106"/>
      <c r="H99" s="106"/>
      <c r="I99" s="106"/>
      <c r="J99" s="113"/>
      <c r="K99" s="113"/>
      <c r="L99" s="113"/>
      <c r="M99" s="113"/>
      <c r="N99" s="113"/>
      <c r="O99" s="107"/>
    </row>
    <row r="101" spans="1:15" ht="15.75">
      <c r="A101" s="41"/>
      <c r="B101" s="42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5"/>
    </row>
    <row r="102" spans="1:15" ht="15.75">
      <c r="A102" s="46"/>
      <c r="B102" s="36"/>
      <c r="C102" s="47" t="s">
        <v>135</v>
      </c>
      <c r="D102" s="48"/>
      <c r="E102" s="48"/>
      <c r="F102" s="36"/>
      <c r="G102" s="49" t="s">
        <v>136</v>
      </c>
      <c r="H102" s="50"/>
      <c r="I102" s="118" t="s">
        <v>178</v>
      </c>
      <c r="J102" s="119"/>
      <c r="K102" s="119"/>
      <c r="L102" s="119"/>
      <c r="M102" s="119"/>
      <c r="N102" s="120"/>
      <c r="O102" s="51"/>
    </row>
    <row r="103" spans="1:15" ht="20.25">
      <c r="A103" s="46"/>
      <c r="B103" s="52"/>
      <c r="C103" s="53" t="s">
        <v>137</v>
      </c>
      <c r="D103" s="48"/>
      <c r="E103" s="48"/>
      <c r="F103" s="36"/>
      <c r="G103" s="49" t="s">
        <v>138</v>
      </c>
      <c r="H103" s="50"/>
      <c r="I103" s="118" t="s">
        <v>14</v>
      </c>
      <c r="J103" s="119"/>
      <c r="K103" s="119"/>
      <c r="L103" s="119"/>
      <c r="M103" s="119"/>
      <c r="N103" s="120"/>
      <c r="O103" s="51"/>
    </row>
    <row r="104" spans="1:15" ht="15">
      <c r="A104" s="46"/>
      <c r="B104" s="48"/>
      <c r="C104" s="54" t="s">
        <v>139</v>
      </c>
      <c r="D104" s="48"/>
      <c r="E104" s="48"/>
      <c r="F104" s="48"/>
      <c r="G104" s="49" t="s">
        <v>140</v>
      </c>
      <c r="H104" s="55"/>
      <c r="I104" s="118" t="s">
        <v>198</v>
      </c>
      <c r="J104" s="118"/>
      <c r="K104" s="118"/>
      <c r="L104" s="118"/>
      <c r="M104" s="118"/>
      <c r="N104" s="121"/>
      <c r="O104" s="51"/>
    </row>
    <row r="105" spans="1:15" ht="15.75">
      <c r="A105" s="46"/>
      <c r="B105" s="48"/>
      <c r="C105" s="48"/>
      <c r="D105" s="48"/>
      <c r="E105" s="48"/>
      <c r="F105" s="48"/>
      <c r="G105" s="49" t="s">
        <v>141</v>
      </c>
      <c r="H105" s="50"/>
      <c r="I105" s="122">
        <v>41951</v>
      </c>
      <c r="J105" s="123"/>
      <c r="K105" s="123"/>
      <c r="L105" s="56" t="s">
        <v>142</v>
      </c>
      <c r="M105" s="124">
        <v>0.3958333333333333</v>
      </c>
      <c r="N105" s="121"/>
      <c r="O105" s="51"/>
    </row>
    <row r="106" spans="1:15" ht="15">
      <c r="A106" s="46"/>
      <c r="B106" s="36"/>
      <c r="C106" s="57" t="s">
        <v>143</v>
      </c>
      <c r="D106" s="48"/>
      <c r="E106" s="48"/>
      <c r="F106" s="48"/>
      <c r="G106" s="57" t="s">
        <v>143</v>
      </c>
      <c r="H106" s="48"/>
      <c r="I106" s="48"/>
      <c r="J106" s="48"/>
      <c r="K106" s="48"/>
      <c r="L106" s="48"/>
      <c r="M106" s="48"/>
      <c r="N106" s="48"/>
      <c r="O106" s="58"/>
    </row>
    <row r="107" spans="1:15" ht="15.75">
      <c r="A107" s="51"/>
      <c r="B107" s="59" t="s">
        <v>144</v>
      </c>
      <c r="C107" s="125" t="s">
        <v>255</v>
      </c>
      <c r="D107" s="126"/>
      <c r="E107" s="60"/>
      <c r="F107" s="61" t="s">
        <v>145</v>
      </c>
      <c r="G107" s="125" t="s">
        <v>81</v>
      </c>
      <c r="H107" s="127"/>
      <c r="I107" s="127"/>
      <c r="J107" s="127"/>
      <c r="K107" s="127"/>
      <c r="L107" s="127"/>
      <c r="M107" s="127"/>
      <c r="N107" s="128"/>
      <c r="O107" s="51"/>
    </row>
    <row r="108" spans="1:15" ht="15">
      <c r="A108" s="51"/>
      <c r="B108" s="62" t="s">
        <v>146</v>
      </c>
      <c r="C108" s="129" t="s">
        <v>22</v>
      </c>
      <c r="D108" s="136"/>
      <c r="E108" s="63"/>
      <c r="F108" s="64" t="s">
        <v>148</v>
      </c>
      <c r="G108" s="129" t="s">
        <v>196</v>
      </c>
      <c r="H108" s="119"/>
      <c r="I108" s="119"/>
      <c r="J108" s="119"/>
      <c r="K108" s="119"/>
      <c r="L108" s="119"/>
      <c r="M108" s="119"/>
      <c r="N108" s="120"/>
      <c r="O108" s="51"/>
    </row>
    <row r="109" spans="1:15" ht="15">
      <c r="A109" s="51"/>
      <c r="B109" s="65" t="s">
        <v>150</v>
      </c>
      <c r="C109" s="129" t="s">
        <v>181</v>
      </c>
      <c r="D109" s="136"/>
      <c r="E109" s="63"/>
      <c r="F109" s="66" t="s">
        <v>152</v>
      </c>
      <c r="G109" s="129" t="s">
        <v>197</v>
      </c>
      <c r="H109" s="119"/>
      <c r="I109" s="119"/>
      <c r="J109" s="119"/>
      <c r="K109" s="119"/>
      <c r="L109" s="119"/>
      <c r="M109" s="119"/>
      <c r="N109" s="120"/>
      <c r="O109" s="51"/>
    </row>
    <row r="110" spans="1:15" ht="15">
      <c r="A110" s="46"/>
      <c r="B110" s="67" t="s">
        <v>154</v>
      </c>
      <c r="C110" s="68"/>
      <c r="D110" s="69"/>
      <c r="E110" s="70"/>
      <c r="F110" s="67" t="s">
        <v>154</v>
      </c>
      <c r="G110" s="71"/>
      <c r="H110" s="71"/>
      <c r="I110" s="71"/>
      <c r="J110" s="71"/>
      <c r="K110" s="71"/>
      <c r="L110" s="71"/>
      <c r="M110" s="71"/>
      <c r="N110" s="71"/>
      <c r="O110" s="58"/>
    </row>
    <row r="111" spans="1:15" ht="15">
      <c r="A111" s="51"/>
      <c r="B111" s="62"/>
      <c r="C111" s="129" t="s">
        <v>22</v>
      </c>
      <c r="D111" s="136"/>
      <c r="E111" s="63"/>
      <c r="F111" s="64"/>
      <c r="G111" s="129" t="s">
        <v>196</v>
      </c>
      <c r="H111" s="119"/>
      <c r="I111" s="119"/>
      <c r="J111" s="119"/>
      <c r="K111" s="119"/>
      <c r="L111" s="119"/>
      <c r="M111" s="119"/>
      <c r="N111" s="120"/>
      <c r="O111" s="51"/>
    </row>
    <row r="112" spans="1:15" ht="15">
      <c r="A112" s="51"/>
      <c r="B112" s="72"/>
      <c r="C112" s="129" t="s">
        <v>181</v>
      </c>
      <c r="D112" s="136"/>
      <c r="E112" s="63"/>
      <c r="F112" s="73"/>
      <c r="G112" s="129" t="s">
        <v>197</v>
      </c>
      <c r="H112" s="119"/>
      <c r="I112" s="119"/>
      <c r="J112" s="119"/>
      <c r="K112" s="119"/>
      <c r="L112" s="119"/>
      <c r="M112" s="119"/>
      <c r="N112" s="120"/>
      <c r="O112" s="51"/>
    </row>
    <row r="113" spans="1:15" ht="15.75">
      <c r="A113" s="46"/>
      <c r="B113" s="48"/>
      <c r="C113" s="48"/>
      <c r="D113" s="48"/>
      <c r="E113" s="48"/>
      <c r="F113" s="74" t="s">
        <v>157</v>
      </c>
      <c r="G113" s="57"/>
      <c r="H113" s="57"/>
      <c r="I113" s="57"/>
      <c r="J113" s="48"/>
      <c r="K113" s="48"/>
      <c r="L113" s="48"/>
      <c r="M113" s="75"/>
      <c r="N113" s="36"/>
      <c r="O113" s="58"/>
    </row>
    <row r="114" spans="1:15" ht="15">
      <c r="A114" s="46"/>
      <c r="B114" s="76" t="s">
        <v>158</v>
      </c>
      <c r="C114" s="48"/>
      <c r="D114" s="48"/>
      <c r="E114" s="48"/>
      <c r="F114" s="77" t="s">
        <v>159</v>
      </c>
      <c r="G114" s="77" t="s">
        <v>160</v>
      </c>
      <c r="H114" s="77" t="s">
        <v>161</v>
      </c>
      <c r="I114" s="77" t="s">
        <v>162</v>
      </c>
      <c r="J114" s="77" t="s">
        <v>163</v>
      </c>
      <c r="K114" s="131" t="s">
        <v>164</v>
      </c>
      <c r="L114" s="132"/>
      <c r="M114" s="78" t="s">
        <v>165</v>
      </c>
      <c r="N114" s="79" t="s">
        <v>166</v>
      </c>
      <c r="O114" s="51"/>
    </row>
    <row r="115" spans="1:15" ht="15">
      <c r="A115" s="51"/>
      <c r="B115" s="80" t="s">
        <v>167</v>
      </c>
      <c r="C115" s="81" t="str">
        <f>IF(C108&gt;"",C108&amp;" - "&amp;G108,"")</f>
        <v>Lehtonen Tomi - Hallbäck Thomas</v>
      </c>
      <c r="D115" s="82"/>
      <c r="E115" s="83"/>
      <c r="F115" s="84">
        <v>-5</v>
      </c>
      <c r="G115" s="84">
        <v>-4</v>
      </c>
      <c r="H115" s="84">
        <v>7</v>
      </c>
      <c r="I115" s="84">
        <v>-8</v>
      </c>
      <c r="J115" s="84"/>
      <c r="K115" s="85">
        <f>IF(ISBLANK(F115),"",COUNTIF(F115:J115,"&gt;=0"))</f>
        <v>1</v>
      </c>
      <c r="L115" s="86">
        <f>IF(ISBLANK(F115),"",(IF(LEFT(F115,1)="-",1,0)+IF(LEFT(G115,1)="-",1,0)+IF(LEFT(H115,1)="-",1,0)+IF(LEFT(I115,1)="-",1,0)+IF(LEFT(J115,1)="-",1,0)))</f>
        <v>3</v>
      </c>
      <c r="M115" s="87">
        <f aca="true" t="shared" si="4" ref="M115:N119">IF(K115=3,1,"")</f>
      </c>
      <c r="N115" s="88">
        <f t="shared" si="4"/>
        <v>1</v>
      </c>
      <c r="O115" s="51"/>
    </row>
    <row r="116" spans="1:15" ht="15">
      <c r="A116" s="51"/>
      <c r="B116" s="80" t="s">
        <v>168</v>
      </c>
      <c r="C116" s="82" t="str">
        <f>IF(C109&gt;"",C109&amp;" - "&amp;G109,"")</f>
        <v>Laasanen Henry - Kurvinen Matti</v>
      </c>
      <c r="D116" s="81"/>
      <c r="E116" s="83"/>
      <c r="F116" s="89">
        <v>-4</v>
      </c>
      <c r="G116" s="98" t="s">
        <v>250</v>
      </c>
      <c r="H116" s="84">
        <v>-7</v>
      </c>
      <c r="I116" s="84"/>
      <c r="J116" s="84"/>
      <c r="K116" s="85">
        <f>IF(ISBLANK(F116),"",COUNTIF(F116:J116,"&gt;=0"))</f>
        <v>0</v>
      </c>
      <c r="L116" s="86">
        <f>IF(ISBLANK(F116),"",(IF(LEFT(F116,1)="-",1,0)+IF(LEFT(G116,1)="-",1,0)+IF(LEFT(H116,1)="-",1,0)+IF(LEFT(I116,1)="-",1,0)+IF(LEFT(J116,1)="-",1,0)))</f>
        <v>3</v>
      </c>
      <c r="M116" s="87">
        <f t="shared" si="4"/>
      </c>
      <c r="N116" s="88">
        <f t="shared" si="4"/>
        <v>1</v>
      </c>
      <c r="O116" s="51"/>
    </row>
    <row r="117" spans="1:15" ht="15">
      <c r="A117" s="51"/>
      <c r="B117" s="90" t="s">
        <v>169</v>
      </c>
      <c r="C117" s="91" t="str">
        <f>IF(C111&gt;"",C111&amp;" / "&amp;C112,"")</f>
        <v>Lehtonen Tomi / Laasanen Henry</v>
      </c>
      <c r="D117" s="92" t="str">
        <f>IF(G111&gt;"",G111&amp;" / "&amp;G112,"")</f>
        <v>Hallbäck Thomas / Kurvinen Matti</v>
      </c>
      <c r="E117" s="93"/>
      <c r="F117" s="94">
        <v>-13</v>
      </c>
      <c r="G117" s="95">
        <v>15</v>
      </c>
      <c r="H117" s="96">
        <v>10</v>
      </c>
      <c r="I117" s="96">
        <v>-8</v>
      </c>
      <c r="J117" s="96">
        <v>-5</v>
      </c>
      <c r="K117" s="85">
        <f>IF(ISBLANK(F117),"",COUNTIF(F117:J117,"&gt;=0"))</f>
        <v>2</v>
      </c>
      <c r="L117" s="86">
        <f>IF(ISBLANK(F117),"",(IF(LEFT(F117,1)="-",1,0)+IF(LEFT(G117,1)="-",1,0)+IF(LEFT(H117,1)="-",1,0)+IF(LEFT(I117,1)="-",1,0)+IF(LEFT(J117,1)="-",1,0)))</f>
        <v>3</v>
      </c>
      <c r="M117" s="87">
        <f t="shared" si="4"/>
      </c>
      <c r="N117" s="88">
        <f t="shared" si="4"/>
        <v>1</v>
      </c>
      <c r="O117" s="51"/>
    </row>
    <row r="118" spans="1:15" ht="15">
      <c r="A118" s="51"/>
      <c r="B118" s="80" t="s">
        <v>170</v>
      </c>
      <c r="C118" s="82" t="str">
        <f>IF(C108&gt;"",C108&amp;" - "&amp;G109,"")</f>
        <v>Lehtonen Tomi - Kurvinen Matti</v>
      </c>
      <c r="D118" s="81"/>
      <c r="E118" s="83"/>
      <c r="F118" s="97"/>
      <c r="G118" s="84"/>
      <c r="H118" s="84"/>
      <c r="I118" s="84"/>
      <c r="J118" s="98"/>
      <c r="K118" s="85">
        <f>IF(ISBLANK(F118),"",COUNTIF(F118:J118,"&gt;=0"))</f>
      </c>
      <c r="L118" s="86">
        <f>IF(ISBLANK(F118),"",(IF(LEFT(F118,1)="-",1,0)+IF(LEFT(G118,1)="-",1,0)+IF(LEFT(H118,1)="-",1,0)+IF(LEFT(I118,1)="-",1,0)+IF(LEFT(J118,1)="-",1,0)))</f>
      </c>
      <c r="M118" s="87">
        <f t="shared" si="4"/>
      </c>
      <c r="N118" s="88">
        <f t="shared" si="4"/>
      </c>
      <c r="O118" s="51"/>
    </row>
    <row r="119" spans="1:15" ht="15.75" thickBot="1">
      <c r="A119" s="51"/>
      <c r="B119" s="80" t="s">
        <v>171</v>
      </c>
      <c r="C119" s="82" t="str">
        <f>IF(C109&gt;"",C109&amp;" - "&amp;G108,"")</f>
        <v>Laasanen Henry - Hallbäck Thomas</v>
      </c>
      <c r="D119" s="81"/>
      <c r="E119" s="83"/>
      <c r="F119" s="98"/>
      <c r="G119" s="84"/>
      <c r="H119" s="98"/>
      <c r="I119" s="84"/>
      <c r="J119" s="84"/>
      <c r="K119" s="85">
        <f>IF(ISBLANK(F119),"",COUNTIF(F119:J119,"&gt;=0"))</f>
      </c>
      <c r="L119" s="99">
        <f>IF(ISBLANK(F119),"",(IF(LEFT(F119,1)="-",1,0)+IF(LEFT(G119,1)="-",1,0)+IF(LEFT(H119,1)="-",1,0)+IF(LEFT(I119,1)="-",1,0)+IF(LEFT(J119,1)="-",1,0)))</f>
      </c>
      <c r="M119" s="109">
        <f t="shared" si="4"/>
      </c>
      <c r="N119" s="110">
        <f t="shared" si="4"/>
      </c>
      <c r="O119" s="51"/>
    </row>
    <row r="120" spans="1:15" ht="16.5" thickBot="1">
      <c r="A120" s="46"/>
      <c r="B120" s="48"/>
      <c r="C120" s="48"/>
      <c r="D120" s="48"/>
      <c r="E120" s="48"/>
      <c r="F120" s="48"/>
      <c r="G120" s="48"/>
      <c r="H120" s="48"/>
      <c r="I120" s="100" t="s">
        <v>172</v>
      </c>
      <c r="J120" s="101"/>
      <c r="K120" s="102">
        <f>IF(ISBLANK(D115),"",SUM(K115:K119))</f>
      </c>
      <c r="L120" s="108">
        <f>IF(ISBLANK(E115),"",SUM(L115:L119))</f>
      </c>
      <c r="M120" s="111">
        <f>IF(ISBLANK(F115),"",SUM(M115:M119))</f>
        <v>0</v>
      </c>
      <c r="N120" s="112">
        <f>IF(ISBLANK(F115),"",SUM(N115:N119))</f>
        <v>3</v>
      </c>
      <c r="O120" s="58"/>
    </row>
    <row r="121" spans="1:15" ht="15">
      <c r="A121" s="46"/>
      <c r="B121" s="47" t="s">
        <v>173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58"/>
    </row>
    <row r="122" spans="1:15" ht="15">
      <c r="A122" s="46"/>
      <c r="B122" s="103" t="s">
        <v>174</v>
      </c>
      <c r="C122" s="103"/>
      <c r="D122" s="103" t="s">
        <v>175</v>
      </c>
      <c r="E122" s="104"/>
      <c r="F122" s="103"/>
      <c r="G122" s="103" t="s">
        <v>176</v>
      </c>
      <c r="H122" s="104"/>
      <c r="I122" s="103"/>
      <c r="J122" s="32" t="s">
        <v>177</v>
      </c>
      <c r="K122" s="36"/>
      <c r="L122" s="48"/>
      <c r="M122" s="48"/>
      <c r="N122" s="48"/>
      <c r="O122" s="58"/>
    </row>
    <row r="123" spans="1:15" ht="18.75" thickBot="1">
      <c r="A123" s="46"/>
      <c r="B123" s="48"/>
      <c r="C123" s="48"/>
      <c r="D123" s="48"/>
      <c r="E123" s="48"/>
      <c r="F123" s="48"/>
      <c r="G123" s="48"/>
      <c r="H123" s="48"/>
      <c r="I123" s="48"/>
      <c r="J123" s="133" t="str">
        <f>IF(M120=3,C107,IF(N120=3,G107,""))</f>
        <v>MBF</v>
      </c>
      <c r="K123" s="134"/>
      <c r="L123" s="134"/>
      <c r="M123" s="134"/>
      <c r="N123" s="135"/>
      <c r="O123" s="58"/>
    </row>
    <row r="124" spans="1:15" ht="18.75" thickTop="1">
      <c r="A124" s="105"/>
      <c r="B124" s="106"/>
      <c r="C124" s="106"/>
      <c r="D124" s="106"/>
      <c r="E124" s="106"/>
      <c r="F124" s="106"/>
      <c r="G124" s="106"/>
      <c r="H124" s="106"/>
      <c r="I124" s="106"/>
      <c r="J124" s="113"/>
      <c r="K124" s="113"/>
      <c r="L124" s="113"/>
      <c r="M124" s="113"/>
      <c r="N124" s="113"/>
      <c r="O124" s="107"/>
    </row>
    <row r="126" spans="1:15" ht="15.75">
      <c r="A126" s="41"/>
      <c r="B126" s="42"/>
      <c r="C126" s="43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5"/>
    </row>
    <row r="127" spans="1:15" ht="15.75">
      <c r="A127" s="46"/>
      <c r="B127" s="36"/>
      <c r="C127" s="47" t="s">
        <v>135</v>
      </c>
      <c r="D127" s="48"/>
      <c r="E127" s="48"/>
      <c r="F127" s="36"/>
      <c r="G127" s="49" t="s">
        <v>136</v>
      </c>
      <c r="H127" s="50"/>
      <c r="I127" s="118" t="s">
        <v>178</v>
      </c>
      <c r="J127" s="119"/>
      <c r="K127" s="119"/>
      <c r="L127" s="119"/>
      <c r="M127" s="119"/>
      <c r="N127" s="120"/>
      <c r="O127" s="51"/>
    </row>
    <row r="128" spans="1:15" ht="20.25">
      <c r="A128" s="46"/>
      <c r="B128" s="52"/>
      <c r="C128" s="53" t="s">
        <v>137</v>
      </c>
      <c r="D128" s="48"/>
      <c r="E128" s="48"/>
      <c r="F128" s="36"/>
      <c r="G128" s="49" t="s">
        <v>138</v>
      </c>
      <c r="H128" s="50"/>
      <c r="I128" s="118" t="s">
        <v>14</v>
      </c>
      <c r="J128" s="119"/>
      <c r="K128" s="119"/>
      <c r="L128" s="119"/>
      <c r="M128" s="119"/>
      <c r="N128" s="120"/>
      <c r="O128" s="51"/>
    </row>
    <row r="129" spans="1:15" ht="15">
      <c r="A129" s="46"/>
      <c r="B129" s="48"/>
      <c r="C129" s="54" t="s">
        <v>139</v>
      </c>
      <c r="D129" s="48"/>
      <c r="E129" s="48"/>
      <c r="F129" s="48"/>
      <c r="G129" s="49" t="s">
        <v>140</v>
      </c>
      <c r="H129" s="55"/>
      <c r="I129" s="118" t="s">
        <v>198</v>
      </c>
      <c r="J129" s="118"/>
      <c r="K129" s="118"/>
      <c r="L129" s="118"/>
      <c r="M129" s="118"/>
      <c r="N129" s="121"/>
      <c r="O129" s="51"/>
    </row>
    <row r="130" spans="1:15" ht="15.75">
      <c r="A130" s="46"/>
      <c r="B130" s="48"/>
      <c r="C130" s="48"/>
      <c r="D130" s="48"/>
      <c r="E130" s="48"/>
      <c r="F130" s="48"/>
      <c r="G130" s="49" t="s">
        <v>141</v>
      </c>
      <c r="H130" s="50"/>
      <c r="I130" s="122">
        <v>41951</v>
      </c>
      <c r="J130" s="123"/>
      <c r="K130" s="123"/>
      <c r="L130" s="56" t="s">
        <v>142</v>
      </c>
      <c r="M130" s="124">
        <v>0.3958333333333333</v>
      </c>
      <c r="N130" s="121"/>
      <c r="O130" s="51"/>
    </row>
    <row r="131" spans="1:15" ht="15">
      <c r="A131" s="46"/>
      <c r="B131" s="36"/>
      <c r="C131" s="57" t="s">
        <v>143</v>
      </c>
      <c r="D131" s="48"/>
      <c r="E131" s="48"/>
      <c r="F131" s="48"/>
      <c r="G131" s="57" t="s">
        <v>143</v>
      </c>
      <c r="H131" s="48"/>
      <c r="I131" s="48"/>
      <c r="J131" s="48"/>
      <c r="K131" s="48"/>
      <c r="L131" s="48"/>
      <c r="M131" s="48"/>
      <c r="N131" s="48"/>
      <c r="O131" s="58"/>
    </row>
    <row r="132" spans="1:15" ht="15.75">
      <c r="A132" s="51"/>
      <c r="B132" s="59" t="s">
        <v>144</v>
      </c>
      <c r="C132" s="125" t="s">
        <v>35</v>
      </c>
      <c r="D132" s="126"/>
      <c r="E132" s="60"/>
      <c r="F132" s="61" t="s">
        <v>145</v>
      </c>
      <c r="G132" s="125" t="s">
        <v>91</v>
      </c>
      <c r="H132" s="127"/>
      <c r="I132" s="127"/>
      <c r="J132" s="127"/>
      <c r="K132" s="127"/>
      <c r="L132" s="127"/>
      <c r="M132" s="127"/>
      <c r="N132" s="128"/>
      <c r="O132" s="51"/>
    </row>
    <row r="133" spans="1:15" ht="15">
      <c r="A133" s="51"/>
      <c r="B133" s="62" t="s">
        <v>146</v>
      </c>
      <c r="C133" s="129" t="s">
        <v>187</v>
      </c>
      <c r="D133" s="130"/>
      <c r="E133" s="63"/>
      <c r="F133" s="64" t="s">
        <v>148</v>
      </c>
      <c r="G133" s="129" t="s">
        <v>192</v>
      </c>
      <c r="H133" s="119"/>
      <c r="I133" s="119"/>
      <c r="J133" s="119"/>
      <c r="K133" s="119"/>
      <c r="L133" s="119"/>
      <c r="M133" s="119"/>
      <c r="N133" s="120"/>
      <c r="O133" s="51"/>
    </row>
    <row r="134" spans="1:15" ht="15">
      <c r="A134" s="51"/>
      <c r="B134" s="65" t="s">
        <v>150</v>
      </c>
      <c r="C134" s="129" t="s">
        <v>205</v>
      </c>
      <c r="D134" s="130"/>
      <c r="E134" s="63"/>
      <c r="F134" s="66" t="s">
        <v>152</v>
      </c>
      <c r="G134" s="129" t="s">
        <v>191</v>
      </c>
      <c r="H134" s="119"/>
      <c r="I134" s="119"/>
      <c r="J134" s="119"/>
      <c r="K134" s="119"/>
      <c r="L134" s="119"/>
      <c r="M134" s="119"/>
      <c r="N134" s="120"/>
      <c r="O134" s="51"/>
    </row>
    <row r="135" spans="1:15" ht="15">
      <c r="A135" s="46"/>
      <c r="B135" s="67" t="s">
        <v>154</v>
      </c>
      <c r="C135" s="68"/>
      <c r="D135" s="69"/>
      <c r="E135" s="70"/>
      <c r="F135" s="67" t="s">
        <v>154</v>
      </c>
      <c r="G135" s="71"/>
      <c r="H135" s="71"/>
      <c r="I135" s="71"/>
      <c r="J135" s="71"/>
      <c r="K135" s="71"/>
      <c r="L135" s="71"/>
      <c r="M135" s="71"/>
      <c r="N135" s="71"/>
      <c r="O135" s="58"/>
    </row>
    <row r="136" spans="1:15" ht="15">
      <c r="A136" s="51"/>
      <c r="B136" s="62"/>
      <c r="C136" s="129" t="s">
        <v>187</v>
      </c>
      <c r="D136" s="130"/>
      <c r="E136" s="63"/>
      <c r="F136" s="64"/>
      <c r="G136" s="129" t="s">
        <v>192</v>
      </c>
      <c r="H136" s="119"/>
      <c r="I136" s="119"/>
      <c r="J136" s="119"/>
      <c r="K136" s="119"/>
      <c r="L136" s="119"/>
      <c r="M136" s="119"/>
      <c r="N136" s="120"/>
      <c r="O136" s="51"/>
    </row>
    <row r="137" spans="1:15" ht="15">
      <c r="A137" s="51"/>
      <c r="B137" s="72"/>
      <c r="C137" s="129" t="s">
        <v>205</v>
      </c>
      <c r="D137" s="130"/>
      <c r="E137" s="63"/>
      <c r="F137" s="73"/>
      <c r="G137" s="129" t="s">
        <v>191</v>
      </c>
      <c r="H137" s="119"/>
      <c r="I137" s="119"/>
      <c r="J137" s="119"/>
      <c r="K137" s="119"/>
      <c r="L137" s="119"/>
      <c r="M137" s="119"/>
      <c r="N137" s="120"/>
      <c r="O137" s="51"/>
    </row>
    <row r="138" spans="1:15" ht="15.75">
      <c r="A138" s="46"/>
      <c r="B138" s="48"/>
      <c r="C138" s="48"/>
      <c r="D138" s="48"/>
      <c r="E138" s="48"/>
      <c r="F138" s="74" t="s">
        <v>157</v>
      </c>
      <c r="G138" s="57"/>
      <c r="H138" s="57"/>
      <c r="I138" s="57"/>
      <c r="J138" s="48"/>
      <c r="K138" s="48"/>
      <c r="L138" s="48"/>
      <c r="M138" s="75"/>
      <c r="N138" s="36"/>
      <c r="O138" s="58"/>
    </row>
    <row r="139" spans="1:15" ht="15">
      <c r="A139" s="46"/>
      <c r="B139" s="76" t="s">
        <v>158</v>
      </c>
      <c r="C139" s="48"/>
      <c r="D139" s="48"/>
      <c r="E139" s="48"/>
      <c r="F139" s="77" t="s">
        <v>159</v>
      </c>
      <c r="G139" s="77" t="s">
        <v>160</v>
      </c>
      <c r="H139" s="77" t="s">
        <v>161</v>
      </c>
      <c r="I139" s="77" t="s">
        <v>162</v>
      </c>
      <c r="J139" s="77" t="s">
        <v>163</v>
      </c>
      <c r="K139" s="131" t="s">
        <v>164</v>
      </c>
      <c r="L139" s="132"/>
      <c r="M139" s="78" t="s">
        <v>165</v>
      </c>
      <c r="N139" s="79" t="s">
        <v>166</v>
      </c>
      <c r="O139" s="51"/>
    </row>
    <row r="140" spans="1:15" ht="15">
      <c r="A140" s="51"/>
      <c r="B140" s="80" t="s">
        <v>167</v>
      </c>
      <c r="C140" s="81" t="str">
        <f>IF(C133&gt;"",C133&amp;" - "&amp;G133,"")</f>
        <v>Kivelä Leo - Lappalainen Matti</v>
      </c>
      <c r="D140" s="82"/>
      <c r="E140" s="83"/>
      <c r="F140" s="84">
        <v>-11</v>
      </c>
      <c r="G140" s="84">
        <v>9</v>
      </c>
      <c r="H140" s="84">
        <v>-8</v>
      </c>
      <c r="I140" s="84">
        <v>-10</v>
      </c>
      <c r="J140" s="84"/>
      <c r="K140" s="85">
        <f>IF(ISBLANK(F140),"",COUNTIF(F140:J140,"&gt;=0"))</f>
        <v>1</v>
      </c>
      <c r="L140" s="86">
        <f>IF(ISBLANK(F140),"",(IF(LEFT(F140,1)="-",1,0)+IF(LEFT(G140,1)="-",1,0)+IF(LEFT(H140,1)="-",1,0)+IF(LEFT(I140,1)="-",1,0)+IF(LEFT(J140,1)="-",1,0)))</f>
        <v>3</v>
      </c>
      <c r="M140" s="87">
        <f aca="true" t="shared" si="5" ref="M140:N144">IF(K140=3,1,"")</f>
      </c>
      <c r="N140" s="88">
        <f t="shared" si="5"/>
        <v>1</v>
      </c>
      <c r="O140" s="51"/>
    </row>
    <row r="141" spans="1:15" ht="15">
      <c r="A141" s="51"/>
      <c r="B141" s="80" t="s">
        <v>168</v>
      </c>
      <c r="C141" s="82" t="str">
        <f>IF(C134&gt;"",C134&amp;" - "&amp;G134,"")</f>
        <v>Pitkänen Risto - Kotoluoto Mika</v>
      </c>
      <c r="D141" s="81"/>
      <c r="E141" s="83"/>
      <c r="F141" s="89">
        <v>6</v>
      </c>
      <c r="G141" s="84">
        <v>5</v>
      </c>
      <c r="H141" s="84">
        <v>1</v>
      </c>
      <c r="I141" s="84"/>
      <c r="J141" s="84"/>
      <c r="K141" s="85">
        <f>IF(ISBLANK(F141),"",COUNTIF(F141:J141,"&gt;=0"))</f>
        <v>3</v>
      </c>
      <c r="L141" s="86">
        <f>IF(ISBLANK(F141),"",(IF(LEFT(F141,1)="-",1,0)+IF(LEFT(G141,1)="-",1,0)+IF(LEFT(H141,1)="-",1,0)+IF(LEFT(I141,1)="-",1,0)+IF(LEFT(J141,1)="-",1,0)))</f>
        <v>0</v>
      </c>
      <c r="M141" s="87">
        <f t="shared" si="5"/>
        <v>1</v>
      </c>
      <c r="N141" s="88">
        <f t="shared" si="5"/>
      </c>
      <c r="O141" s="51"/>
    </row>
    <row r="142" spans="1:15" ht="15">
      <c r="A142" s="51"/>
      <c r="B142" s="90" t="s">
        <v>169</v>
      </c>
      <c r="C142" s="91" t="str">
        <f>IF(C136&gt;"",C136&amp;" / "&amp;C137,"")</f>
        <v>Kivelä Leo / Pitkänen Risto</v>
      </c>
      <c r="D142" s="92" t="str">
        <f>IF(G136&gt;"",G136&amp;" / "&amp;G137,"")</f>
        <v>Lappalainen Matti / Kotoluoto Mika</v>
      </c>
      <c r="E142" s="93"/>
      <c r="F142" s="94">
        <v>5</v>
      </c>
      <c r="G142" s="95">
        <v>-6</v>
      </c>
      <c r="H142" s="96">
        <v>11</v>
      </c>
      <c r="I142" s="96">
        <v>-8</v>
      </c>
      <c r="J142" s="96">
        <v>7</v>
      </c>
      <c r="K142" s="85">
        <f>IF(ISBLANK(F142),"",COUNTIF(F142:J142,"&gt;=0"))</f>
        <v>3</v>
      </c>
      <c r="L142" s="86">
        <f>IF(ISBLANK(F142),"",(IF(LEFT(F142,1)="-",1,0)+IF(LEFT(G142,1)="-",1,0)+IF(LEFT(H142,1)="-",1,0)+IF(LEFT(I142,1)="-",1,0)+IF(LEFT(J142,1)="-",1,0)))</f>
        <v>2</v>
      </c>
      <c r="M142" s="87">
        <f t="shared" si="5"/>
        <v>1</v>
      </c>
      <c r="N142" s="88">
        <f t="shared" si="5"/>
      </c>
      <c r="O142" s="51"/>
    </row>
    <row r="143" spans="1:15" ht="15">
      <c r="A143" s="51"/>
      <c r="B143" s="80" t="s">
        <v>170</v>
      </c>
      <c r="C143" s="82" t="str">
        <f>IF(C133&gt;"",C133&amp;" - "&amp;G134,"")</f>
        <v>Kivelä Leo - Kotoluoto Mika</v>
      </c>
      <c r="D143" s="81"/>
      <c r="E143" s="83"/>
      <c r="F143" s="97">
        <v>7</v>
      </c>
      <c r="G143" s="84">
        <v>7</v>
      </c>
      <c r="H143" s="84">
        <v>4</v>
      </c>
      <c r="I143" s="84"/>
      <c r="J143" s="98"/>
      <c r="K143" s="85">
        <f>IF(ISBLANK(F143),"",COUNTIF(F143:J143,"&gt;=0"))</f>
        <v>3</v>
      </c>
      <c r="L143" s="86">
        <f>IF(ISBLANK(F143),"",(IF(LEFT(F143,1)="-",1,0)+IF(LEFT(G143,1)="-",1,0)+IF(LEFT(H143,1)="-",1,0)+IF(LEFT(I143,1)="-",1,0)+IF(LEFT(J143,1)="-",1,0)))</f>
        <v>0</v>
      </c>
      <c r="M143" s="87">
        <f t="shared" si="5"/>
        <v>1</v>
      </c>
      <c r="N143" s="88">
        <f t="shared" si="5"/>
      </c>
      <c r="O143" s="51"/>
    </row>
    <row r="144" spans="1:15" ht="15.75" thickBot="1">
      <c r="A144" s="51"/>
      <c r="B144" s="80" t="s">
        <v>171</v>
      </c>
      <c r="C144" s="82" t="str">
        <f>IF(C134&gt;"",C134&amp;" - "&amp;G133,"")</f>
        <v>Pitkänen Risto - Lappalainen Matti</v>
      </c>
      <c r="D144" s="81"/>
      <c r="E144" s="83"/>
      <c r="F144" s="98"/>
      <c r="G144" s="84"/>
      <c r="H144" s="98"/>
      <c r="I144" s="84"/>
      <c r="J144" s="84"/>
      <c r="K144" s="85">
        <f>IF(ISBLANK(F144),"",COUNTIF(F144:J144,"&gt;=0"))</f>
      </c>
      <c r="L144" s="99">
        <f>IF(ISBLANK(F144),"",(IF(LEFT(F144,1)="-",1,0)+IF(LEFT(G144,1)="-",1,0)+IF(LEFT(H144,1)="-",1,0)+IF(LEFT(I144,1)="-",1,0)+IF(LEFT(J144,1)="-",1,0)))</f>
      </c>
      <c r="M144" s="109">
        <f t="shared" si="5"/>
      </c>
      <c r="N144" s="110">
        <f t="shared" si="5"/>
      </c>
      <c r="O144" s="51"/>
    </row>
    <row r="145" spans="1:15" ht="16.5" thickBot="1">
      <c r="A145" s="46"/>
      <c r="B145" s="48"/>
      <c r="C145" s="48"/>
      <c r="D145" s="48"/>
      <c r="E145" s="48"/>
      <c r="F145" s="48"/>
      <c r="G145" s="48"/>
      <c r="H145" s="48"/>
      <c r="I145" s="100" t="s">
        <v>172</v>
      </c>
      <c r="J145" s="101"/>
      <c r="K145" s="102">
        <f>IF(ISBLANK(D140),"",SUM(K140:K144))</f>
      </c>
      <c r="L145" s="108">
        <f>IF(ISBLANK(E140),"",SUM(L140:L144))</f>
      </c>
      <c r="M145" s="111">
        <f>IF(ISBLANK(F140),"",SUM(M140:M144))</f>
        <v>3</v>
      </c>
      <c r="N145" s="112">
        <f>IF(ISBLANK(F140),"",SUM(N140:N144))</f>
        <v>1</v>
      </c>
      <c r="O145" s="58"/>
    </row>
    <row r="146" spans="1:15" ht="15">
      <c r="A146" s="46"/>
      <c r="B146" s="47" t="s">
        <v>173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58"/>
    </row>
    <row r="147" spans="1:15" ht="15">
      <c r="A147" s="46"/>
      <c r="B147" s="103" t="s">
        <v>174</v>
      </c>
      <c r="C147" s="103"/>
      <c r="D147" s="103" t="s">
        <v>175</v>
      </c>
      <c r="E147" s="104"/>
      <c r="F147" s="103"/>
      <c r="G147" s="103" t="s">
        <v>176</v>
      </c>
      <c r="H147" s="104"/>
      <c r="I147" s="103"/>
      <c r="J147" s="32" t="s">
        <v>177</v>
      </c>
      <c r="K147" s="36"/>
      <c r="L147" s="48"/>
      <c r="M147" s="48"/>
      <c r="N147" s="48"/>
      <c r="O147" s="58"/>
    </row>
    <row r="148" spans="1:15" ht="18.75" thickBot="1">
      <c r="A148" s="46"/>
      <c r="B148" s="48"/>
      <c r="C148" s="48"/>
      <c r="D148" s="48"/>
      <c r="E148" s="48"/>
      <c r="F148" s="48"/>
      <c r="G148" s="48"/>
      <c r="H148" s="48"/>
      <c r="I148" s="48"/>
      <c r="J148" s="133" t="str">
        <f>IF(M145=3,C132,IF(N145=3,G132,""))</f>
        <v>LPTS</v>
      </c>
      <c r="K148" s="134"/>
      <c r="L148" s="134"/>
      <c r="M148" s="134"/>
      <c r="N148" s="135"/>
      <c r="O148" s="58"/>
    </row>
    <row r="149" spans="1:15" ht="18.75" thickTop="1">
      <c r="A149" s="105"/>
      <c r="B149" s="106"/>
      <c r="C149" s="106"/>
      <c r="D149" s="106"/>
      <c r="E149" s="106"/>
      <c r="F149" s="106"/>
      <c r="G149" s="106"/>
      <c r="H149" s="106"/>
      <c r="I149" s="106"/>
      <c r="J149" s="113"/>
      <c r="K149" s="113"/>
      <c r="L149" s="113"/>
      <c r="M149" s="113"/>
      <c r="N149" s="113"/>
      <c r="O149" s="107"/>
    </row>
    <row r="151" spans="1:15" ht="15.75">
      <c r="A151" s="41"/>
      <c r="B151" s="42"/>
      <c r="C151" s="43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5"/>
    </row>
    <row r="152" spans="1:15" ht="15.75">
      <c r="A152" s="46"/>
      <c r="B152" s="36"/>
      <c r="C152" s="47" t="s">
        <v>135</v>
      </c>
      <c r="D152" s="48"/>
      <c r="E152" s="48"/>
      <c r="F152" s="36"/>
      <c r="G152" s="49" t="s">
        <v>136</v>
      </c>
      <c r="H152" s="50"/>
      <c r="I152" s="118" t="s">
        <v>178</v>
      </c>
      <c r="J152" s="119"/>
      <c r="K152" s="119"/>
      <c r="L152" s="119"/>
      <c r="M152" s="119"/>
      <c r="N152" s="120"/>
      <c r="O152" s="51"/>
    </row>
    <row r="153" spans="1:15" ht="20.25">
      <c r="A153" s="46"/>
      <c r="B153" s="52"/>
      <c r="C153" s="53" t="s">
        <v>137</v>
      </c>
      <c r="D153" s="48"/>
      <c r="E153" s="48"/>
      <c r="F153" s="36"/>
      <c r="G153" s="49" t="s">
        <v>138</v>
      </c>
      <c r="H153" s="50"/>
      <c r="I153" s="118" t="s">
        <v>14</v>
      </c>
      <c r="J153" s="119"/>
      <c r="K153" s="119"/>
      <c r="L153" s="119"/>
      <c r="M153" s="119"/>
      <c r="N153" s="120"/>
      <c r="O153" s="51"/>
    </row>
    <row r="154" spans="1:15" ht="15">
      <c r="A154" s="46"/>
      <c r="B154" s="48"/>
      <c r="C154" s="54" t="s">
        <v>139</v>
      </c>
      <c r="D154" s="48"/>
      <c r="E154" s="48"/>
      <c r="F154" s="48"/>
      <c r="G154" s="49" t="s">
        <v>140</v>
      </c>
      <c r="H154" s="55"/>
      <c r="I154" s="118" t="s">
        <v>199</v>
      </c>
      <c r="J154" s="118"/>
      <c r="K154" s="118"/>
      <c r="L154" s="118"/>
      <c r="M154" s="118"/>
      <c r="N154" s="121"/>
      <c r="O154" s="51"/>
    </row>
    <row r="155" spans="1:15" ht="15.75">
      <c r="A155" s="46"/>
      <c r="B155" s="48"/>
      <c r="C155" s="48"/>
      <c r="D155" s="48"/>
      <c r="E155" s="48"/>
      <c r="F155" s="48"/>
      <c r="G155" s="49" t="s">
        <v>141</v>
      </c>
      <c r="H155" s="50"/>
      <c r="I155" s="122">
        <v>41951</v>
      </c>
      <c r="J155" s="123"/>
      <c r="K155" s="123"/>
      <c r="L155" s="56" t="s">
        <v>142</v>
      </c>
      <c r="M155" s="124">
        <v>0.3958333333333333</v>
      </c>
      <c r="N155" s="121"/>
      <c r="O155" s="51"/>
    </row>
    <row r="156" spans="1:15" ht="15">
      <c r="A156" s="46"/>
      <c r="B156" s="36"/>
      <c r="C156" s="57" t="s">
        <v>143</v>
      </c>
      <c r="D156" s="48"/>
      <c r="E156" s="48"/>
      <c r="F156" s="48"/>
      <c r="G156" s="57" t="s">
        <v>143</v>
      </c>
      <c r="H156" s="48"/>
      <c r="I156" s="48"/>
      <c r="J156" s="48"/>
      <c r="K156" s="48"/>
      <c r="L156" s="48"/>
      <c r="M156" s="48"/>
      <c r="N156" s="48"/>
      <c r="O156" s="58"/>
    </row>
    <row r="157" spans="1:15" ht="15.75">
      <c r="A157" s="51"/>
      <c r="B157" s="59" t="s">
        <v>144</v>
      </c>
      <c r="C157" s="125" t="s">
        <v>35</v>
      </c>
      <c r="D157" s="126"/>
      <c r="E157" s="60"/>
      <c r="F157" s="61" t="s">
        <v>145</v>
      </c>
      <c r="G157" s="125" t="s">
        <v>81</v>
      </c>
      <c r="H157" s="127"/>
      <c r="I157" s="127"/>
      <c r="J157" s="127"/>
      <c r="K157" s="127"/>
      <c r="L157" s="127"/>
      <c r="M157" s="127"/>
      <c r="N157" s="128"/>
      <c r="O157" s="51"/>
    </row>
    <row r="158" spans="1:15" ht="15">
      <c r="A158" s="51"/>
      <c r="B158" s="62" t="s">
        <v>146</v>
      </c>
      <c r="C158" s="129" t="s">
        <v>187</v>
      </c>
      <c r="D158" s="130"/>
      <c r="E158" s="63"/>
      <c r="F158" s="64" t="s">
        <v>148</v>
      </c>
      <c r="G158" s="129" t="s">
        <v>197</v>
      </c>
      <c r="H158" s="119"/>
      <c r="I158" s="119"/>
      <c r="J158" s="119"/>
      <c r="K158" s="119"/>
      <c r="L158" s="119"/>
      <c r="M158" s="119"/>
      <c r="N158" s="120"/>
      <c r="O158" s="51"/>
    </row>
    <row r="159" spans="1:15" ht="15">
      <c r="A159" s="51"/>
      <c r="B159" s="65" t="s">
        <v>150</v>
      </c>
      <c r="C159" s="129" t="s">
        <v>205</v>
      </c>
      <c r="D159" s="130"/>
      <c r="E159" s="63"/>
      <c r="F159" s="66" t="s">
        <v>152</v>
      </c>
      <c r="G159" s="129" t="s">
        <v>196</v>
      </c>
      <c r="H159" s="119"/>
      <c r="I159" s="119"/>
      <c r="J159" s="119"/>
      <c r="K159" s="119"/>
      <c r="L159" s="119"/>
      <c r="M159" s="119"/>
      <c r="N159" s="120"/>
      <c r="O159" s="51"/>
    </row>
    <row r="160" spans="1:15" ht="15">
      <c r="A160" s="46"/>
      <c r="B160" s="67" t="s">
        <v>154</v>
      </c>
      <c r="C160" s="68"/>
      <c r="D160" s="69"/>
      <c r="E160" s="70"/>
      <c r="F160" s="67" t="s">
        <v>154</v>
      </c>
      <c r="G160" s="71"/>
      <c r="H160" s="71"/>
      <c r="I160" s="71"/>
      <c r="J160" s="71"/>
      <c r="K160" s="71"/>
      <c r="L160" s="71"/>
      <c r="M160" s="71"/>
      <c r="N160" s="71"/>
      <c r="O160" s="58"/>
    </row>
    <row r="161" spans="1:15" ht="15">
      <c r="A161" s="51"/>
      <c r="B161" s="62"/>
      <c r="C161" s="129" t="s">
        <v>187</v>
      </c>
      <c r="D161" s="130"/>
      <c r="E161" s="63"/>
      <c r="F161" s="64"/>
      <c r="G161" s="129" t="s">
        <v>197</v>
      </c>
      <c r="H161" s="119"/>
      <c r="I161" s="119"/>
      <c r="J161" s="119"/>
      <c r="K161" s="119"/>
      <c r="L161" s="119"/>
      <c r="M161" s="119"/>
      <c r="N161" s="120"/>
      <c r="O161" s="51"/>
    </row>
    <row r="162" spans="1:15" ht="15">
      <c r="A162" s="51"/>
      <c r="B162" s="72"/>
      <c r="C162" s="129" t="s">
        <v>34</v>
      </c>
      <c r="D162" s="130"/>
      <c r="E162" s="63"/>
      <c r="F162" s="73"/>
      <c r="G162" s="129" t="s">
        <v>196</v>
      </c>
      <c r="H162" s="119"/>
      <c r="I162" s="119"/>
      <c r="J162" s="119"/>
      <c r="K162" s="119"/>
      <c r="L162" s="119"/>
      <c r="M162" s="119"/>
      <c r="N162" s="120"/>
      <c r="O162" s="51"/>
    </row>
    <row r="163" spans="1:15" ht="15.75">
      <c r="A163" s="46"/>
      <c r="B163" s="48"/>
      <c r="C163" s="48"/>
      <c r="D163" s="48"/>
      <c r="E163" s="48"/>
      <c r="F163" s="74" t="s">
        <v>157</v>
      </c>
      <c r="G163" s="57"/>
      <c r="H163" s="57"/>
      <c r="I163" s="57"/>
      <c r="J163" s="48"/>
      <c r="K163" s="48"/>
      <c r="L163" s="48"/>
      <c r="M163" s="75"/>
      <c r="N163" s="36"/>
      <c r="O163" s="58"/>
    </row>
    <row r="164" spans="1:15" ht="15">
      <c r="A164" s="46"/>
      <c r="B164" s="76" t="s">
        <v>158</v>
      </c>
      <c r="C164" s="48"/>
      <c r="D164" s="48"/>
      <c r="E164" s="48"/>
      <c r="F164" s="77" t="s">
        <v>159</v>
      </c>
      <c r="G164" s="77" t="s">
        <v>160</v>
      </c>
      <c r="H164" s="77" t="s">
        <v>161</v>
      </c>
      <c r="I164" s="77" t="s">
        <v>162</v>
      </c>
      <c r="J164" s="77" t="s">
        <v>163</v>
      </c>
      <c r="K164" s="131" t="s">
        <v>164</v>
      </c>
      <c r="L164" s="132"/>
      <c r="M164" s="78" t="s">
        <v>165</v>
      </c>
      <c r="N164" s="79" t="s">
        <v>166</v>
      </c>
      <c r="O164" s="51"/>
    </row>
    <row r="165" spans="1:15" ht="15">
      <c r="A165" s="51"/>
      <c r="B165" s="80" t="s">
        <v>167</v>
      </c>
      <c r="C165" s="81" t="str">
        <f>IF(C158&gt;"",C158&amp;" - "&amp;G158,"")</f>
        <v>Kivelä Leo - Kurvinen Matti</v>
      </c>
      <c r="D165" s="82"/>
      <c r="E165" s="83"/>
      <c r="F165" s="84">
        <v>-7</v>
      </c>
      <c r="G165" s="84">
        <v>-5</v>
      </c>
      <c r="H165" s="84">
        <v>6</v>
      </c>
      <c r="I165" s="84">
        <v>-10</v>
      </c>
      <c r="J165" s="84"/>
      <c r="K165" s="85">
        <f>IF(ISBLANK(F165),"",COUNTIF(F165:J165,"&gt;=0"))</f>
        <v>1</v>
      </c>
      <c r="L165" s="86">
        <f>IF(ISBLANK(F165),"",(IF(LEFT(F165,1)="-",1,0)+IF(LEFT(G165,1)="-",1,0)+IF(LEFT(H165,1)="-",1,0)+IF(LEFT(I165,1)="-",1,0)+IF(LEFT(J165,1)="-",1,0)))</f>
        <v>3</v>
      </c>
      <c r="M165" s="87">
        <f aca="true" t="shared" si="6" ref="M165:N169">IF(K165=3,1,"")</f>
      </c>
      <c r="N165" s="88">
        <f t="shared" si="6"/>
        <v>1</v>
      </c>
      <c r="O165" s="51"/>
    </row>
    <row r="166" spans="1:15" ht="15">
      <c r="A166" s="51"/>
      <c r="B166" s="80" t="s">
        <v>168</v>
      </c>
      <c r="C166" s="82" t="str">
        <f>IF(C159&gt;"",C159&amp;" - "&amp;G159,"")</f>
        <v>Pitkänen Risto - Hallbäck Thomas</v>
      </c>
      <c r="D166" s="81"/>
      <c r="E166" s="83"/>
      <c r="F166" s="89">
        <v>-13</v>
      </c>
      <c r="G166" s="84">
        <v>6</v>
      </c>
      <c r="H166" s="84">
        <v>-8</v>
      </c>
      <c r="I166" s="84">
        <v>8</v>
      </c>
      <c r="J166" s="84">
        <v>-9</v>
      </c>
      <c r="K166" s="85">
        <f>IF(ISBLANK(F166),"",COUNTIF(F166:J166,"&gt;=0"))</f>
        <v>2</v>
      </c>
      <c r="L166" s="86">
        <f>IF(ISBLANK(F166),"",(IF(LEFT(F166,1)="-",1,0)+IF(LEFT(G166,1)="-",1,0)+IF(LEFT(H166,1)="-",1,0)+IF(LEFT(I166,1)="-",1,0)+IF(LEFT(J166,1)="-",1,0)))</f>
        <v>3</v>
      </c>
      <c r="M166" s="87">
        <f t="shared" si="6"/>
      </c>
      <c r="N166" s="88">
        <f t="shared" si="6"/>
        <v>1</v>
      </c>
      <c r="O166" s="51"/>
    </row>
    <row r="167" spans="1:15" ht="15">
      <c r="A167" s="51"/>
      <c r="B167" s="90" t="s">
        <v>169</v>
      </c>
      <c r="C167" s="91" t="str">
        <f>IF(C161&gt;"",C161&amp;" / "&amp;C162,"")</f>
        <v>Kivelä Leo / Muinonen Julius</v>
      </c>
      <c r="D167" s="92" t="str">
        <f>IF(G161&gt;"",G161&amp;" / "&amp;G162,"")</f>
        <v>Kurvinen Matti / Hallbäck Thomas</v>
      </c>
      <c r="E167" s="93"/>
      <c r="F167" s="94">
        <v>-9</v>
      </c>
      <c r="G167" s="95">
        <v>-9</v>
      </c>
      <c r="H167" s="96">
        <v>8</v>
      </c>
      <c r="I167" s="96">
        <v>9</v>
      </c>
      <c r="J167" s="96">
        <v>9</v>
      </c>
      <c r="K167" s="85">
        <f>IF(ISBLANK(F167),"",COUNTIF(F167:J167,"&gt;=0"))</f>
        <v>3</v>
      </c>
      <c r="L167" s="86">
        <f>IF(ISBLANK(F167),"",(IF(LEFT(F167,1)="-",1,0)+IF(LEFT(G167,1)="-",1,0)+IF(LEFT(H167,1)="-",1,0)+IF(LEFT(I167,1)="-",1,0)+IF(LEFT(J167,1)="-",1,0)))</f>
        <v>2</v>
      </c>
      <c r="M167" s="87">
        <f t="shared" si="6"/>
        <v>1</v>
      </c>
      <c r="N167" s="88">
        <f t="shared" si="6"/>
      </c>
      <c r="O167" s="51"/>
    </row>
    <row r="168" spans="1:15" ht="15">
      <c r="A168" s="51"/>
      <c r="B168" s="80" t="s">
        <v>170</v>
      </c>
      <c r="C168" s="82" t="str">
        <f>IF(C158&gt;"",C158&amp;" - "&amp;G159,"")</f>
        <v>Kivelä Leo - Hallbäck Thomas</v>
      </c>
      <c r="D168" s="81"/>
      <c r="E168" s="83"/>
      <c r="F168" s="97">
        <v>-9</v>
      </c>
      <c r="G168" s="84">
        <v>8</v>
      </c>
      <c r="H168" s="84">
        <v>-6</v>
      </c>
      <c r="I168" s="84">
        <v>8</v>
      </c>
      <c r="J168" s="98">
        <v>2</v>
      </c>
      <c r="K168" s="85">
        <f>IF(ISBLANK(F168),"",COUNTIF(F168:J168,"&gt;=0"))</f>
        <v>3</v>
      </c>
      <c r="L168" s="86">
        <f>IF(ISBLANK(F168),"",(IF(LEFT(F168,1)="-",1,0)+IF(LEFT(G168,1)="-",1,0)+IF(LEFT(H168,1)="-",1,0)+IF(LEFT(I168,1)="-",1,0)+IF(LEFT(J168,1)="-",1,0)))</f>
        <v>2</v>
      </c>
      <c r="M168" s="87">
        <f t="shared" si="6"/>
        <v>1</v>
      </c>
      <c r="N168" s="88">
        <f t="shared" si="6"/>
      </c>
      <c r="O168" s="51"/>
    </row>
    <row r="169" spans="1:15" ht="15.75" thickBot="1">
      <c r="A169" s="51"/>
      <c r="B169" s="80" t="s">
        <v>171</v>
      </c>
      <c r="C169" s="82" t="str">
        <f>IF(C159&gt;"",C159&amp;" - "&amp;G158,"")</f>
        <v>Pitkänen Risto - Kurvinen Matti</v>
      </c>
      <c r="D169" s="81"/>
      <c r="E169" s="83"/>
      <c r="F169" s="98">
        <v>-6</v>
      </c>
      <c r="G169" s="84">
        <v>5</v>
      </c>
      <c r="H169" s="98">
        <v>-8</v>
      </c>
      <c r="I169" s="84">
        <v>-5</v>
      </c>
      <c r="J169" s="84"/>
      <c r="K169" s="85">
        <f>IF(ISBLANK(F169),"",COUNTIF(F169:J169,"&gt;=0"))</f>
        <v>1</v>
      </c>
      <c r="L169" s="99">
        <f>IF(ISBLANK(F169),"",(IF(LEFT(F169,1)="-",1,0)+IF(LEFT(G169,1)="-",1,0)+IF(LEFT(H169,1)="-",1,0)+IF(LEFT(I169,1)="-",1,0)+IF(LEFT(J169,1)="-",1,0)))</f>
        <v>3</v>
      </c>
      <c r="M169" s="109">
        <f t="shared" si="6"/>
      </c>
      <c r="N169" s="110">
        <f t="shared" si="6"/>
        <v>1</v>
      </c>
      <c r="O169" s="51"/>
    </row>
    <row r="170" spans="1:15" ht="16.5" thickBot="1">
      <c r="A170" s="46"/>
      <c r="B170" s="48"/>
      <c r="C170" s="48"/>
      <c r="D170" s="48"/>
      <c r="E170" s="48"/>
      <c r="F170" s="48"/>
      <c r="G170" s="48"/>
      <c r="H170" s="48"/>
      <c r="I170" s="100" t="s">
        <v>172</v>
      </c>
      <c r="J170" s="101"/>
      <c r="K170" s="102">
        <f>IF(ISBLANK(D165),"",SUM(K165:K169))</f>
      </c>
      <c r="L170" s="108">
        <f>IF(ISBLANK(E165),"",SUM(L165:L169))</f>
      </c>
      <c r="M170" s="111">
        <f>IF(ISBLANK(F165),"",SUM(M165:M169))</f>
        <v>2</v>
      </c>
      <c r="N170" s="112">
        <f>IF(ISBLANK(F165),"",SUM(N165:N169))</f>
        <v>3</v>
      </c>
      <c r="O170" s="58"/>
    </row>
    <row r="171" spans="1:15" ht="15">
      <c r="A171" s="46"/>
      <c r="B171" s="47" t="s">
        <v>173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58"/>
    </row>
    <row r="172" spans="1:15" ht="15">
      <c r="A172" s="46"/>
      <c r="B172" s="103" t="s">
        <v>174</v>
      </c>
      <c r="C172" s="103"/>
      <c r="D172" s="103" t="s">
        <v>175</v>
      </c>
      <c r="E172" s="104"/>
      <c r="F172" s="103"/>
      <c r="G172" s="103" t="s">
        <v>176</v>
      </c>
      <c r="H172" s="104"/>
      <c r="I172" s="103"/>
      <c r="J172" s="32" t="s">
        <v>177</v>
      </c>
      <c r="K172" s="36"/>
      <c r="L172" s="48"/>
      <c r="M172" s="48"/>
      <c r="N172" s="48"/>
      <c r="O172" s="58"/>
    </row>
    <row r="173" spans="1:15" ht="18.75" thickBot="1">
      <c r="A173" s="46"/>
      <c r="B173" s="48"/>
      <c r="C173" s="48"/>
      <c r="D173" s="48"/>
      <c r="E173" s="48"/>
      <c r="F173" s="48"/>
      <c r="G173" s="48"/>
      <c r="H173" s="48"/>
      <c r="I173" s="48"/>
      <c r="J173" s="133" t="str">
        <f>IF(M170=3,C157,IF(N170=3,G157,""))</f>
        <v>MBF</v>
      </c>
      <c r="K173" s="134"/>
      <c r="L173" s="134"/>
      <c r="M173" s="134"/>
      <c r="N173" s="135"/>
      <c r="O173" s="58"/>
    </row>
    <row r="174" spans="1:15" ht="18.75" thickTop="1">
      <c r="A174" s="105"/>
      <c r="B174" s="106"/>
      <c r="C174" s="106"/>
      <c r="D174" s="106"/>
      <c r="E174" s="106"/>
      <c r="F174" s="106"/>
      <c r="G174" s="106"/>
      <c r="H174" s="106"/>
      <c r="I174" s="106"/>
      <c r="J174" s="113"/>
      <c r="K174" s="113"/>
      <c r="L174" s="113"/>
      <c r="M174" s="113"/>
      <c r="N174" s="113"/>
      <c r="O174" s="107"/>
    </row>
  </sheetData>
  <sheetProtection/>
  <mergeCells count="119">
    <mergeCell ref="C162:D162"/>
    <mergeCell ref="G162:N162"/>
    <mergeCell ref="K164:L164"/>
    <mergeCell ref="J173:N173"/>
    <mergeCell ref="C158:D158"/>
    <mergeCell ref="G158:N158"/>
    <mergeCell ref="C159:D159"/>
    <mergeCell ref="G159:N159"/>
    <mergeCell ref="C161:D161"/>
    <mergeCell ref="G161:N161"/>
    <mergeCell ref="I152:N152"/>
    <mergeCell ref="I153:N153"/>
    <mergeCell ref="I154:N154"/>
    <mergeCell ref="I155:K155"/>
    <mergeCell ref="M155:N155"/>
    <mergeCell ref="C157:D157"/>
    <mergeCell ref="G157:N157"/>
    <mergeCell ref="C136:D136"/>
    <mergeCell ref="G136:N136"/>
    <mergeCell ref="C137:D137"/>
    <mergeCell ref="G137:N137"/>
    <mergeCell ref="K139:L139"/>
    <mergeCell ref="J148:N148"/>
    <mergeCell ref="C132:D132"/>
    <mergeCell ref="G132:N132"/>
    <mergeCell ref="C133:D133"/>
    <mergeCell ref="G133:N133"/>
    <mergeCell ref="C134:D134"/>
    <mergeCell ref="G134:N134"/>
    <mergeCell ref="K114:L114"/>
    <mergeCell ref="J123:N123"/>
    <mergeCell ref="I127:N127"/>
    <mergeCell ref="I128:N128"/>
    <mergeCell ref="I129:N129"/>
    <mergeCell ref="I130:K130"/>
    <mergeCell ref="M130:N130"/>
    <mergeCell ref="C109:D109"/>
    <mergeCell ref="G109:N109"/>
    <mergeCell ref="C111:D111"/>
    <mergeCell ref="G111:N111"/>
    <mergeCell ref="C112:D112"/>
    <mergeCell ref="G112:N112"/>
    <mergeCell ref="I104:N104"/>
    <mergeCell ref="I105:K105"/>
    <mergeCell ref="M105:N105"/>
    <mergeCell ref="C107:D107"/>
    <mergeCell ref="G107:N107"/>
    <mergeCell ref="C108:D108"/>
    <mergeCell ref="G108:N108"/>
    <mergeCell ref="C87:D87"/>
    <mergeCell ref="G87:N87"/>
    <mergeCell ref="K89:L89"/>
    <mergeCell ref="J98:N98"/>
    <mergeCell ref="I102:N102"/>
    <mergeCell ref="I103:N103"/>
    <mergeCell ref="C83:D83"/>
    <mergeCell ref="G83:N83"/>
    <mergeCell ref="C84:D84"/>
    <mergeCell ref="G84:N84"/>
    <mergeCell ref="C86:D86"/>
    <mergeCell ref="G86:N86"/>
    <mergeCell ref="I77:N77"/>
    <mergeCell ref="I78:N78"/>
    <mergeCell ref="I79:N79"/>
    <mergeCell ref="I80:K80"/>
    <mergeCell ref="M80:N80"/>
    <mergeCell ref="C82:D82"/>
    <mergeCell ref="G82:N82"/>
    <mergeCell ref="C61:D61"/>
    <mergeCell ref="G61:N61"/>
    <mergeCell ref="C62:D62"/>
    <mergeCell ref="G62:N62"/>
    <mergeCell ref="K64:L64"/>
    <mergeCell ref="J73:N73"/>
    <mergeCell ref="C57:D57"/>
    <mergeCell ref="G57:N57"/>
    <mergeCell ref="C58:D58"/>
    <mergeCell ref="G58:N58"/>
    <mergeCell ref="C59:D59"/>
    <mergeCell ref="G59:N59"/>
    <mergeCell ref="K39:L39"/>
    <mergeCell ref="J48:N48"/>
    <mergeCell ref="I52:N52"/>
    <mergeCell ref="I53:N53"/>
    <mergeCell ref="I54:N54"/>
    <mergeCell ref="I55:K55"/>
    <mergeCell ref="M55:N55"/>
    <mergeCell ref="C34:D34"/>
    <mergeCell ref="G34:N34"/>
    <mergeCell ref="C36:D36"/>
    <mergeCell ref="G36:N36"/>
    <mergeCell ref="C37:D37"/>
    <mergeCell ref="G37:N37"/>
    <mergeCell ref="I29:N29"/>
    <mergeCell ref="I30:K30"/>
    <mergeCell ref="M30:N30"/>
    <mergeCell ref="C32:D32"/>
    <mergeCell ref="G32:N32"/>
    <mergeCell ref="C33:D33"/>
    <mergeCell ref="G33:N33"/>
    <mergeCell ref="C12:D12"/>
    <mergeCell ref="G12:N12"/>
    <mergeCell ref="K14:L14"/>
    <mergeCell ref="J23:N23"/>
    <mergeCell ref="I27:N27"/>
    <mergeCell ref="I28:N28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0" sqref="F10"/>
    </sheetView>
  </sheetViews>
  <sheetFormatPr defaultColWidth="9.140625" defaultRowHeight="15"/>
  <cols>
    <col min="4" max="7" width="9.140625" style="1" customWidth="1"/>
  </cols>
  <sheetData>
    <row r="1" spans="1:5" ht="15">
      <c r="A1" t="s">
        <v>118</v>
      </c>
      <c r="E1" s="1" t="s">
        <v>111</v>
      </c>
    </row>
    <row r="3" spans="1:7" ht="15">
      <c r="A3" s="2">
        <v>1</v>
      </c>
      <c r="B3" s="3" t="s">
        <v>81</v>
      </c>
      <c r="C3" s="4"/>
      <c r="D3" s="27" t="s">
        <v>81</v>
      </c>
      <c r="E3" s="6"/>
      <c r="F3" s="6"/>
      <c r="G3" s="6"/>
    </row>
    <row r="4" spans="1:7" ht="15">
      <c r="A4" s="7">
        <v>2</v>
      </c>
      <c r="B4" s="8"/>
      <c r="C4" s="9"/>
      <c r="D4" s="26"/>
      <c r="E4" s="11" t="s">
        <v>81</v>
      </c>
      <c r="F4" s="12"/>
      <c r="G4" s="6"/>
    </row>
    <row r="5" spans="1:7" ht="15">
      <c r="A5" s="2">
        <v>3</v>
      </c>
      <c r="B5" s="3" t="s">
        <v>98</v>
      </c>
      <c r="C5" s="4"/>
      <c r="D5" s="20" t="s">
        <v>104</v>
      </c>
      <c r="E5" s="14" t="s">
        <v>257</v>
      </c>
      <c r="F5" s="12"/>
      <c r="G5" s="6"/>
    </row>
    <row r="6" spans="1:7" ht="15">
      <c r="A6" s="7">
        <v>4</v>
      </c>
      <c r="B6" s="8" t="s">
        <v>104</v>
      </c>
      <c r="C6" s="9"/>
      <c r="D6" s="12" t="s">
        <v>257</v>
      </c>
      <c r="E6" s="14"/>
      <c r="F6" s="11" t="s">
        <v>81</v>
      </c>
      <c r="G6" s="6"/>
    </row>
    <row r="7" spans="1:7" ht="15">
      <c r="A7" s="2">
        <v>5</v>
      </c>
      <c r="B7" s="3" t="s">
        <v>100</v>
      </c>
      <c r="C7" s="4"/>
      <c r="D7" s="11" t="s">
        <v>95</v>
      </c>
      <c r="E7" s="14"/>
      <c r="F7" s="26" t="s">
        <v>257</v>
      </c>
      <c r="G7" s="12"/>
    </row>
    <row r="8" spans="1:7" ht="15">
      <c r="A8" s="18">
        <v>6</v>
      </c>
      <c r="B8" s="8" t="s">
        <v>95</v>
      </c>
      <c r="C8" s="9"/>
      <c r="D8" s="14" t="s">
        <v>259</v>
      </c>
      <c r="E8" s="20" t="s">
        <v>180</v>
      </c>
      <c r="F8" s="14"/>
      <c r="G8" s="27"/>
    </row>
    <row r="9" spans="1:7" ht="15">
      <c r="A9" s="2">
        <v>7</v>
      </c>
      <c r="B9" s="22"/>
      <c r="C9" s="23"/>
      <c r="D9" s="20" t="s">
        <v>180</v>
      </c>
      <c r="E9" s="12" t="s">
        <v>257</v>
      </c>
      <c r="F9" s="14"/>
      <c r="G9" s="27"/>
    </row>
    <row r="10" spans="1:7" ht="15">
      <c r="A10" s="7">
        <v>8</v>
      </c>
      <c r="B10" s="24" t="s">
        <v>180</v>
      </c>
      <c r="C10" s="25"/>
      <c r="D10" s="12"/>
      <c r="E10" s="21"/>
      <c r="F10" s="14"/>
      <c r="G10" s="27"/>
    </row>
    <row r="11" spans="1:7" ht="15">
      <c r="A11" s="28"/>
      <c r="B11" s="28"/>
      <c r="C11" s="28"/>
      <c r="D11" s="12"/>
      <c r="E11" s="21"/>
      <c r="F11" s="14"/>
      <c r="G11" s="27"/>
    </row>
    <row r="12" spans="1:9" ht="15">
      <c r="A12" s="28"/>
      <c r="B12" s="29"/>
      <c r="C12" s="30"/>
      <c r="D12" s="12"/>
      <c r="E12" s="12"/>
      <c r="F12" s="14"/>
      <c r="G12" s="12" t="s">
        <v>35</v>
      </c>
      <c r="H12" s="31"/>
      <c r="I12" s="32"/>
    </row>
    <row r="13" spans="1:9" ht="15">
      <c r="A13" s="2">
        <v>9</v>
      </c>
      <c r="B13" s="33" t="s">
        <v>35</v>
      </c>
      <c r="C13" s="34"/>
      <c r="D13" s="11" t="s">
        <v>35</v>
      </c>
      <c r="E13" s="12"/>
      <c r="F13" s="14"/>
      <c r="G13" s="35" t="s">
        <v>258</v>
      </c>
      <c r="H13" s="36"/>
      <c r="I13" s="36"/>
    </row>
    <row r="14" spans="1:9" ht="15">
      <c r="A14" s="7">
        <v>10</v>
      </c>
      <c r="B14" t="s">
        <v>105</v>
      </c>
      <c r="C14" s="25"/>
      <c r="D14" s="14" t="s">
        <v>257</v>
      </c>
      <c r="E14" s="11" t="s">
        <v>35</v>
      </c>
      <c r="F14" s="14"/>
      <c r="G14" s="27"/>
      <c r="H14" s="37"/>
      <c r="I14" s="36"/>
    </row>
    <row r="15" spans="1:9" ht="15">
      <c r="A15" s="2">
        <v>11</v>
      </c>
      <c r="B15" s="3" t="s">
        <v>99</v>
      </c>
      <c r="C15" s="4"/>
      <c r="D15" s="20" t="s">
        <v>99</v>
      </c>
      <c r="E15" s="14" t="s">
        <v>259</v>
      </c>
      <c r="F15" s="14"/>
      <c r="G15" s="27"/>
      <c r="H15" s="36"/>
      <c r="I15" s="36"/>
    </row>
    <row r="16" spans="1:9" ht="15">
      <c r="A16" s="7">
        <v>12</v>
      </c>
      <c r="B16" s="38" t="s">
        <v>112</v>
      </c>
      <c r="C16" s="9"/>
      <c r="D16" s="12" t="s">
        <v>257</v>
      </c>
      <c r="E16" s="14"/>
      <c r="F16" s="20" t="s">
        <v>35</v>
      </c>
      <c r="G16" s="27"/>
      <c r="H16" s="37"/>
      <c r="I16" s="36"/>
    </row>
    <row r="17" spans="1:9" ht="15">
      <c r="A17" s="2">
        <v>13</v>
      </c>
      <c r="B17" s="22" t="s">
        <v>97</v>
      </c>
      <c r="C17" s="23"/>
      <c r="D17" s="11" t="s">
        <v>97</v>
      </c>
      <c r="E17" s="14"/>
      <c r="F17" s="12" t="s">
        <v>258</v>
      </c>
      <c r="G17" s="27"/>
      <c r="H17" s="37"/>
      <c r="I17" s="36"/>
    </row>
    <row r="18" spans="1:9" ht="15">
      <c r="A18" s="18">
        <v>14</v>
      </c>
      <c r="B18" s="8" t="s">
        <v>12</v>
      </c>
      <c r="C18" s="9"/>
      <c r="D18" s="14" t="s">
        <v>257</v>
      </c>
      <c r="E18" s="20" t="s">
        <v>17</v>
      </c>
      <c r="F18" s="12"/>
      <c r="G18" s="27"/>
      <c r="H18" s="32"/>
      <c r="I18" s="32"/>
    </row>
    <row r="19" spans="1:8" ht="15">
      <c r="A19" s="2">
        <v>15</v>
      </c>
      <c r="B19" s="22"/>
      <c r="C19" s="23"/>
      <c r="D19" s="20" t="s">
        <v>17</v>
      </c>
      <c r="E19" s="12" t="s">
        <v>259</v>
      </c>
      <c r="F19" s="12"/>
      <c r="G19" s="27"/>
      <c r="H19" s="36"/>
    </row>
    <row r="20" spans="1:8" ht="15">
      <c r="A20" s="7">
        <v>16</v>
      </c>
      <c r="B20" s="8" t="s">
        <v>17</v>
      </c>
      <c r="C20" s="9"/>
      <c r="D20" s="39"/>
      <c r="E20" s="39"/>
      <c r="F20" s="39"/>
      <c r="G20" s="39"/>
      <c r="H20" s="3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9"/>
  <sheetViews>
    <sheetView zoomScalePageLayoutView="0" workbookViewId="0" topLeftCell="A265">
      <selection activeCell="F294" sqref="F294"/>
    </sheetView>
  </sheetViews>
  <sheetFormatPr defaultColWidth="9.140625" defaultRowHeight="15"/>
  <cols>
    <col min="1" max="1" width="2.140625" style="0" customWidth="1"/>
    <col min="3" max="4" width="23.57421875" style="0" customWidth="1"/>
    <col min="5" max="5" width="5.7109375" style="0" customWidth="1"/>
    <col min="6" max="10" width="6.421875" style="0" customWidth="1"/>
    <col min="11" max="14" width="3.57421875" style="0" customWidth="1"/>
    <col min="15" max="15" width="2.140625" style="0" customWidth="1"/>
  </cols>
  <sheetData>
    <row r="1" spans="1:15" ht="15.75">
      <c r="A1" s="41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.75">
      <c r="A2" s="46"/>
      <c r="B2" s="36"/>
      <c r="C2" s="47" t="s">
        <v>135</v>
      </c>
      <c r="D2" s="48"/>
      <c r="E2" s="48"/>
      <c r="F2" s="36"/>
      <c r="G2" s="49" t="s">
        <v>136</v>
      </c>
      <c r="H2" s="50"/>
      <c r="I2" s="118" t="s">
        <v>178</v>
      </c>
      <c r="J2" s="119"/>
      <c r="K2" s="119"/>
      <c r="L2" s="119"/>
      <c r="M2" s="119"/>
      <c r="N2" s="120"/>
      <c r="O2" s="51"/>
    </row>
    <row r="3" spans="1:15" ht="20.25">
      <c r="A3" s="46"/>
      <c r="B3" s="52"/>
      <c r="C3" s="53" t="s">
        <v>137</v>
      </c>
      <c r="D3" s="48"/>
      <c r="E3" s="48"/>
      <c r="F3" s="36"/>
      <c r="G3" s="49" t="s">
        <v>138</v>
      </c>
      <c r="H3" s="50"/>
      <c r="I3" s="118" t="s">
        <v>14</v>
      </c>
      <c r="J3" s="119"/>
      <c r="K3" s="119"/>
      <c r="L3" s="119"/>
      <c r="M3" s="119"/>
      <c r="N3" s="120"/>
      <c r="O3" s="51"/>
    </row>
    <row r="4" spans="1:15" ht="15">
      <c r="A4" s="46"/>
      <c r="B4" s="48"/>
      <c r="C4" s="54" t="s">
        <v>139</v>
      </c>
      <c r="D4" s="48"/>
      <c r="E4" s="48"/>
      <c r="F4" s="48"/>
      <c r="G4" s="49" t="s">
        <v>140</v>
      </c>
      <c r="H4" s="55"/>
      <c r="I4" s="118" t="s">
        <v>202</v>
      </c>
      <c r="J4" s="118"/>
      <c r="K4" s="118"/>
      <c r="L4" s="118"/>
      <c r="M4" s="118"/>
      <c r="N4" s="121"/>
      <c r="O4" s="51"/>
    </row>
    <row r="5" spans="1:15" ht="15.75">
      <c r="A5" s="46"/>
      <c r="B5" s="48"/>
      <c r="C5" s="48"/>
      <c r="D5" s="48"/>
      <c r="E5" s="48"/>
      <c r="F5" s="48"/>
      <c r="G5" s="49" t="s">
        <v>141</v>
      </c>
      <c r="H5" s="50"/>
      <c r="I5" s="122">
        <v>41951</v>
      </c>
      <c r="J5" s="123"/>
      <c r="K5" s="123"/>
      <c r="L5" s="56" t="s">
        <v>142</v>
      </c>
      <c r="M5" s="124">
        <v>0.5</v>
      </c>
      <c r="N5" s="121"/>
      <c r="O5" s="51"/>
    </row>
    <row r="6" spans="1:15" ht="15">
      <c r="A6" s="46"/>
      <c r="B6" s="36"/>
      <c r="C6" s="57" t="s">
        <v>143</v>
      </c>
      <c r="D6" s="48"/>
      <c r="E6" s="48"/>
      <c r="F6" s="48"/>
      <c r="G6" s="57" t="s">
        <v>143</v>
      </c>
      <c r="H6" s="48"/>
      <c r="I6" s="48"/>
      <c r="J6" s="48"/>
      <c r="K6" s="48"/>
      <c r="L6" s="48"/>
      <c r="M6" s="48"/>
      <c r="N6" s="48"/>
      <c r="O6" s="58"/>
    </row>
    <row r="7" spans="1:15" ht="15.75">
      <c r="A7" s="51"/>
      <c r="B7" s="59" t="s">
        <v>144</v>
      </c>
      <c r="C7" s="125" t="s">
        <v>98</v>
      </c>
      <c r="D7" s="126"/>
      <c r="E7" s="60"/>
      <c r="F7" s="61" t="s">
        <v>145</v>
      </c>
      <c r="G7" s="125" t="s">
        <v>104</v>
      </c>
      <c r="H7" s="127"/>
      <c r="I7" s="127"/>
      <c r="J7" s="127"/>
      <c r="K7" s="127"/>
      <c r="L7" s="127"/>
      <c r="M7" s="127"/>
      <c r="N7" s="128"/>
      <c r="O7" s="51"/>
    </row>
    <row r="8" spans="1:15" ht="15">
      <c r="A8" s="51"/>
      <c r="B8" s="62" t="s">
        <v>146</v>
      </c>
      <c r="C8" s="129" t="s">
        <v>200</v>
      </c>
      <c r="D8" s="130"/>
      <c r="E8" s="63"/>
      <c r="F8" s="64" t="s">
        <v>148</v>
      </c>
      <c r="G8" s="129" t="s">
        <v>60</v>
      </c>
      <c r="H8" s="119"/>
      <c r="I8" s="119"/>
      <c r="J8" s="119"/>
      <c r="K8" s="119"/>
      <c r="L8" s="119"/>
      <c r="M8" s="119"/>
      <c r="N8" s="120"/>
      <c r="O8" s="51"/>
    </row>
    <row r="9" spans="1:15" ht="15">
      <c r="A9" s="51"/>
      <c r="B9" s="65" t="s">
        <v>150</v>
      </c>
      <c r="C9" s="129" t="s">
        <v>201</v>
      </c>
      <c r="D9" s="130"/>
      <c r="E9" s="63"/>
      <c r="F9" s="66" t="s">
        <v>152</v>
      </c>
      <c r="G9" s="129" t="s">
        <v>61</v>
      </c>
      <c r="H9" s="119"/>
      <c r="I9" s="119"/>
      <c r="J9" s="119"/>
      <c r="K9" s="119"/>
      <c r="L9" s="119"/>
      <c r="M9" s="119"/>
      <c r="N9" s="120"/>
      <c r="O9" s="51"/>
    </row>
    <row r="10" spans="1:15" ht="15">
      <c r="A10" s="46"/>
      <c r="B10" s="67" t="s">
        <v>154</v>
      </c>
      <c r="C10" s="68"/>
      <c r="D10" s="69"/>
      <c r="E10" s="70"/>
      <c r="F10" s="67" t="s">
        <v>154</v>
      </c>
      <c r="G10" s="71"/>
      <c r="H10" s="71"/>
      <c r="I10" s="71"/>
      <c r="J10" s="71"/>
      <c r="K10" s="71"/>
      <c r="L10" s="71"/>
      <c r="M10" s="71"/>
      <c r="N10" s="71"/>
      <c r="O10" s="58"/>
    </row>
    <row r="11" spans="1:15" ht="15">
      <c r="A11" s="51"/>
      <c r="B11" s="62"/>
      <c r="C11" s="129" t="s">
        <v>200</v>
      </c>
      <c r="D11" s="130"/>
      <c r="E11" s="63"/>
      <c r="F11" s="64"/>
      <c r="G11" s="129" t="s">
        <v>60</v>
      </c>
      <c r="H11" s="119"/>
      <c r="I11" s="119"/>
      <c r="J11" s="119"/>
      <c r="K11" s="119"/>
      <c r="L11" s="119"/>
      <c r="M11" s="119"/>
      <c r="N11" s="120"/>
      <c r="O11" s="51"/>
    </row>
    <row r="12" spans="1:15" ht="15">
      <c r="A12" s="51"/>
      <c r="B12" s="72"/>
      <c r="C12" s="129" t="s">
        <v>201</v>
      </c>
      <c r="D12" s="130"/>
      <c r="E12" s="63"/>
      <c r="F12" s="73"/>
      <c r="G12" s="129" t="s">
        <v>61</v>
      </c>
      <c r="H12" s="119"/>
      <c r="I12" s="119"/>
      <c r="J12" s="119"/>
      <c r="K12" s="119"/>
      <c r="L12" s="119"/>
      <c r="M12" s="119"/>
      <c r="N12" s="120"/>
      <c r="O12" s="51"/>
    </row>
    <row r="13" spans="1:15" ht="15.75">
      <c r="A13" s="46"/>
      <c r="B13" s="48"/>
      <c r="C13" s="48"/>
      <c r="D13" s="48"/>
      <c r="E13" s="48"/>
      <c r="F13" s="74" t="s">
        <v>157</v>
      </c>
      <c r="G13" s="57"/>
      <c r="H13" s="57"/>
      <c r="I13" s="57"/>
      <c r="J13" s="48"/>
      <c r="K13" s="48"/>
      <c r="L13" s="48"/>
      <c r="M13" s="75"/>
      <c r="N13" s="36"/>
      <c r="O13" s="58"/>
    </row>
    <row r="14" spans="1:15" ht="15">
      <c r="A14" s="46"/>
      <c r="B14" s="76" t="s">
        <v>158</v>
      </c>
      <c r="C14" s="48"/>
      <c r="D14" s="48"/>
      <c r="E14" s="48"/>
      <c r="F14" s="77" t="s">
        <v>159</v>
      </c>
      <c r="G14" s="77" t="s">
        <v>160</v>
      </c>
      <c r="H14" s="77" t="s">
        <v>161</v>
      </c>
      <c r="I14" s="77" t="s">
        <v>162</v>
      </c>
      <c r="J14" s="77" t="s">
        <v>163</v>
      </c>
      <c r="K14" s="131" t="s">
        <v>164</v>
      </c>
      <c r="L14" s="132"/>
      <c r="M14" s="78" t="s">
        <v>165</v>
      </c>
      <c r="N14" s="79" t="s">
        <v>166</v>
      </c>
      <c r="O14" s="51"/>
    </row>
    <row r="15" spans="1:15" ht="15">
      <c r="A15" s="51"/>
      <c r="B15" s="80" t="s">
        <v>167</v>
      </c>
      <c r="C15" s="81" t="str">
        <f>IF(C8&gt;"",C8&amp;" - "&amp;G8,"")</f>
        <v>Ruotsalainen Markku - Brander Richard</v>
      </c>
      <c r="D15" s="82"/>
      <c r="E15" s="83"/>
      <c r="F15" s="84">
        <v>-14</v>
      </c>
      <c r="G15" s="84">
        <v>-7</v>
      </c>
      <c r="H15" s="84">
        <v>-9</v>
      </c>
      <c r="I15" s="84"/>
      <c r="J15" s="84"/>
      <c r="K15" s="85">
        <f>IF(ISBLANK(F15),"",COUNTIF(F15:J15,"&gt;=0"))</f>
        <v>0</v>
      </c>
      <c r="L15" s="86">
        <f>IF(ISBLANK(F15),"",(IF(LEFT(F15,1)="-",1,0)+IF(LEFT(G15,1)="-",1,0)+IF(LEFT(H15,1)="-",1,0)+IF(LEFT(I15,1)="-",1,0)+IF(LEFT(J15,1)="-",1,0)))</f>
        <v>3</v>
      </c>
      <c r="M15" s="87">
        <f aca="true" t="shared" si="0" ref="M15:N19">IF(K15=3,1,"")</f>
      </c>
      <c r="N15" s="88">
        <f t="shared" si="0"/>
        <v>1</v>
      </c>
      <c r="O15" s="51"/>
    </row>
    <row r="16" spans="1:15" ht="15">
      <c r="A16" s="51"/>
      <c r="B16" s="80" t="s">
        <v>168</v>
      </c>
      <c r="C16" s="82" t="str">
        <f>IF(C9&gt;"",C9&amp;" - "&amp;G9,"")</f>
        <v>Uimi Markku - Lunden Kimmo</v>
      </c>
      <c r="D16" s="81"/>
      <c r="E16" s="83"/>
      <c r="F16" s="89">
        <v>-5</v>
      </c>
      <c r="G16" s="84">
        <v>-9</v>
      </c>
      <c r="H16" s="84">
        <v>-6</v>
      </c>
      <c r="I16" s="84"/>
      <c r="J16" s="84"/>
      <c r="K16" s="85">
        <f>IF(ISBLANK(F16),"",COUNTIF(F16:J16,"&gt;=0"))</f>
        <v>0</v>
      </c>
      <c r="L16" s="86">
        <f>IF(ISBLANK(F16),"",(IF(LEFT(F16,1)="-",1,0)+IF(LEFT(G16,1)="-",1,0)+IF(LEFT(H16,1)="-",1,0)+IF(LEFT(I16,1)="-",1,0)+IF(LEFT(J16,1)="-",1,0)))</f>
        <v>3</v>
      </c>
      <c r="M16" s="87">
        <f t="shared" si="0"/>
      </c>
      <c r="N16" s="88">
        <f t="shared" si="0"/>
        <v>1</v>
      </c>
      <c r="O16" s="51"/>
    </row>
    <row r="17" spans="1:15" ht="15">
      <c r="A17" s="51"/>
      <c r="B17" s="90" t="s">
        <v>169</v>
      </c>
      <c r="C17" s="91" t="str">
        <f>IF(C11&gt;"",C11&amp;" / "&amp;C12,"")</f>
        <v>Ruotsalainen Markku / Uimi Markku</v>
      </c>
      <c r="D17" s="92" t="str">
        <f>IF(G11&gt;"",G11&amp;" / "&amp;G12,"")</f>
        <v>Brander Richard / Lunden Kimmo</v>
      </c>
      <c r="E17" s="93"/>
      <c r="F17" s="94">
        <v>-9</v>
      </c>
      <c r="G17" s="95">
        <v>-9</v>
      </c>
      <c r="H17" s="96">
        <v>7</v>
      </c>
      <c r="I17" s="96">
        <v>8</v>
      </c>
      <c r="J17" s="96">
        <v>-8</v>
      </c>
      <c r="K17" s="85">
        <f>IF(ISBLANK(F17),"",COUNTIF(F17:J17,"&gt;=0"))</f>
        <v>2</v>
      </c>
      <c r="L17" s="86">
        <f>IF(ISBLANK(F17),"",(IF(LEFT(F17,1)="-",1,0)+IF(LEFT(G17,1)="-",1,0)+IF(LEFT(H17,1)="-",1,0)+IF(LEFT(I17,1)="-",1,0)+IF(LEFT(J17,1)="-",1,0)))</f>
        <v>3</v>
      </c>
      <c r="M17" s="87">
        <f t="shared" si="0"/>
      </c>
      <c r="N17" s="88">
        <f t="shared" si="0"/>
        <v>1</v>
      </c>
      <c r="O17" s="51"/>
    </row>
    <row r="18" spans="1:15" ht="15">
      <c r="A18" s="51"/>
      <c r="B18" s="80" t="s">
        <v>170</v>
      </c>
      <c r="C18" s="82" t="str">
        <f>IF(C8&gt;"",C8&amp;" - "&amp;G9,"")</f>
        <v>Ruotsalainen Markku - Lunden Kimmo</v>
      </c>
      <c r="D18" s="81"/>
      <c r="E18" s="83"/>
      <c r="F18" s="97"/>
      <c r="G18" s="84"/>
      <c r="H18" s="84"/>
      <c r="I18" s="84"/>
      <c r="J18" s="98"/>
      <c r="K18" s="85">
        <f>IF(ISBLANK(F18),"",COUNTIF(F18:J18,"&gt;=0"))</f>
      </c>
      <c r="L18" s="86">
        <f>IF(ISBLANK(F18),"",(IF(LEFT(F18,1)="-",1,0)+IF(LEFT(G18,1)="-",1,0)+IF(LEFT(H18,1)="-",1,0)+IF(LEFT(I18,1)="-",1,0)+IF(LEFT(J18,1)="-",1,0)))</f>
      </c>
      <c r="M18" s="87">
        <f t="shared" si="0"/>
      </c>
      <c r="N18" s="88">
        <f t="shared" si="0"/>
      </c>
      <c r="O18" s="51"/>
    </row>
    <row r="19" spans="1:15" ht="15.75" thickBot="1">
      <c r="A19" s="51"/>
      <c r="B19" s="80" t="s">
        <v>171</v>
      </c>
      <c r="C19" s="82" t="str">
        <f>IF(C9&gt;"",C9&amp;" - "&amp;G8,"")</f>
        <v>Uimi Markku - Brander Richard</v>
      </c>
      <c r="D19" s="81"/>
      <c r="E19" s="83"/>
      <c r="F19" s="98"/>
      <c r="G19" s="84"/>
      <c r="H19" s="98"/>
      <c r="I19" s="84"/>
      <c r="J19" s="84"/>
      <c r="K19" s="85">
        <f>IF(ISBLANK(F19),"",COUNTIF(F19:J19,"&gt;=0"))</f>
      </c>
      <c r="L19" s="99">
        <f>IF(ISBLANK(F19),"",(IF(LEFT(F19,1)="-",1,0)+IF(LEFT(G19,1)="-",1,0)+IF(LEFT(H19,1)="-",1,0)+IF(LEFT(I19,1)="-",1,0)+IF(LEFT(J19,1)="-",1,0)))</f>
      </c>
      <c r="M19" s="109">
        <f t="shared" si="0"/>
      </c>
      <c r="N19" s="110">
        <f t="shared" si="0"/>
      </c>
      <c r="O19" s="51"/>
    </row>
    <row r="20" spans="1:15" ht="16.5" thickBot="1">
      <c r="A20" s="46"/>
      <c r="B20" s="48"/>
      <c r="C20" s="48"/>
      <c r="D20" s="48"/>
      <c r="E20" s="48"/>
      <c r="F20" s="48"/>
      <c r="G20" s="48"/>
      <c r="H20" s="48"/>
      <c r="I20" s="100" t="s">
        <v>172</v>
      </c>
      <c r="J20" s="101"/>
      <c r="K20" s="102">
        <f>IF(ISBLANK(D15),"",SUM(K15:K19))</f>
      </c>
      <c r="L20" s="108">
        <f>IF(ISBLANK(E15),"",SUM(L15:L19))</f>
      </c>
      <c r="M20" s="111">
        <f>IF(ISBLANK(F15),"",SUM(M15:M19))</f>
        <v>0</v>
      </c>
      <c r="N20" s="112">
        <f>IF(ISBLANK(F15),"",SUM(N15:N19))</f>
        <v>3</v>
      </c>
      <c r="O20" s="58"/>
    </row>
    <row r="21" spans="1:15" ht="15">
      <c r="A21" s="46"/>
      <c r="B21" s="47" t="s">
        <v>173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8"/>
    </row>
    <row r="22" spans="1:15" ht="15">
      <c r="A22" s="46"/>
      <c r="B22" s="103" t="s">
        <v>174</v>
      </c>
      <c r="C22" s="103"/>
      <c r="D22" s="103" t="s">
        <v>175</v>
      </c>
      <c r="E22" s="104"/>
      <c r="F22" s="103"/>
      <c r="G22" s="103" t="s">
        <v>176</v>
      </c>
      <c r="H22" s="104"/>
      <c r="I22" s="103"/>
      <c r="J22" s="32" t="s">
        <v>177</v>
      </c>
      <c r="K22" s="36"/>
      <c r="L22" s="48"/>
      <c r="M22" s="48"/>
      <c r="N22" s="48"/>
      <c r="O22" s="58"/>
    </row>
    <row r="23" spans="1:15" ht="18.75" thickBot="1">
      <c r="A23" s="46"/>
      <c r="B23" s="48"/>
      <c r="C23" s="48"/>
      <c r="D23" s="48"/>
      <c r="E23" s="48"/>
      <c r="F23" s="48"/>
      <c r="G23" s="48"/>
      <c r="H23" s="48"/>
      <c r="I23" s="48"/>
      <c r="J23" s="133" t="str">
        <f>IF(M20=3,C7,IF(N20=3,G7,""))</f>
        <v>GraPi 1</v>
      </c>
      <c r="K23" s="134"/>
      <c r="L23" s="134"/>
      <c r="M23" s="134"/>
      <c r="N23" s="135"/>
      <c r="O23" s="58"/>
    </row>
    <row r="24" spans="1:15" ht="18.75" thickTop="1">
      <c r="A24" s="105"/>
      <c r="B24" s="106"/>
      <c r="C24" s="106"/>
      <c r="D24" s="106"/>
      <c r="E24" s="106"/>
      <c r="F24" s="106"/>
      <c r="G24" s="106"/>
      <c r="H24" s="106"/>
      <c r="I24" s="106"/>
      <c r="J24" s="113"/>
      <c r="K24" s="113"/>
      <c r="L24" s="113"/>
      <c r="M24" s="113"/>
      <c r="N24" s="113"/>
      <c r="O24" s="107"/>
    </row>
    <row r="26" spans="1:15" ht="15.75">
      <c r="A26" s="41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5" ht="15.75">
      <c r="A27" s="46"/>
      <c r="B27" s="36"/>
      <c r="C27" s="47" t="s">
        <v>135</v>
      </c>
      <c r="D27" s="48"/>
      <c r="E27" s="48"/>
      <c r="F27" s="36"/>
      <c r="G27" s="49" t="s">
        <v>136</v>
      </c>
      <c r="H27" s="50"/>
      <c r="I27" s="118" t="s">
        <v>178</v>
      </c>
      <c r="J27" s="119"/>
      <c r="K27" s="119"/>
      <c r="L27" s="119"/>
      <c r="M27" s="119"/>
      <c r="N27" s="120"/>
      <c r="O27" s="51"/>
    </row>
    <row r="28" spans="1:15" ht="20.25">
      <c r="A28" s="46"/>
      <c r="B28" s="52"/>
      <c r="C28" s="53" t="s">
        <v>137</v>
      </c>
      <c r="D28" s="48"/>
      <c r="E28" s="48"/>
      <c r="F28" s="36"/>
      <c r="G28" s="49" t="s">
        <v>138</v>
      </c>
      <c r="H28" s="50"/>
      <c r="I28" s="118" t="s">
        <v>14</v>
      </c>
      <c r="J28" s="119"/>
      <c r="K28" s="119"/>
      <c r="L28" s="119"/>
      <c r="M28" s="119"/>
      <c r="N28" s="120"/>
      <c r="O28" s="51"/>
    </row>
    <row r="29" spans="1:15" ht="15">
      <c r="A29" s="46"/>
      <c r="B29" s="48"/>
      <c r="C29" s="54" t="s">
        <v>139</v>
      </c>
      <c r="D29" s="48"/>
      <c r="E29" s="48"/>
      <c r="F29" s="48"/>
      <c r="G29" s="49" t="s">
        <v>140</v>
      </c>
      <c r="H29" s="55"/>
      <c r="I29" s="118" t="s">
        <v>202</v>
      </c>
      <c r="J29" s="118"/>
      <c r="K29" s="118"/>
      <c r="L29" s="118"/>
      <c r="M29" s="118"/>
      <c r="N29" s="121"/>
      <c r="O29" s="51"/>
    </row>
    <row r="30" spans="1:15" ht="15.75">
      <c r="A30" s="46"/>
      <c r="B30" s="48"/>
      <c r="C30" s="48"/>
      <c r="D30" s="48"/>
      <c r="E30" s="48"/>
      <c r="F30" s="48"/>
      <c r="G30" s="49" t="s">
        <v>141</v>
      </c>
      <c r="H30" s="50"/>
      <c r="I30" s="122">
        <v>41951</v>
      </c>
      <c r="J30" s="123"/>
      <c r="K30" s="123"/>
      <c r="L30" s="56" t="s">
        <v>142</v>
      </c>
      <c r="M30" s="124">
        <v>0.5</v>
      </c>
      <c r="N30" s="121"/>
      <c r="O30" s="51"/>
    </row>
    <row r="31" spans="1:15" ht="15">
      <c r="A31" s="46"/>
      <c r="B31" s="36"/>
      <c r="C31" s="57" t="s">
        <v>143</v>
      </c>
      <c r="D31" s="48"/>
      <c r="E31" s="48"/>
      <c r="F31" s="48"/>
      <c r="G31" s="57" t="s">
        <v>143</v>
      </c>
      <c r="H31" s="48"/>
      <c r="I31" s="48"/>
      <c r="J31" s="48"/>
      <c r="K31" s="48"/>
      <c r="L31" s="48"/>
      <c r="M31" s="48"/>
      <c r="N31" s="48"/>
      <c r="O31" s="58"/>
    </row>
    <row r="32" spans="1:15" ht="15.75">
      <c r="A32" s="51"/>
      <c r="B32" s="59" t="s">
        <v>144</v>
      </c>
      <c r="C32" s="125" t="s">
        <v>100</v>
      </c>
      <c r="D32" s="126"/>
      <c r="E32" s="60"/>
      <c r="F32" s="61" t="s">
        <v>145</v>
      </c>
      <c r="G32" s="125" t="s">
        <v>95</v>
      </c>
      <c r="H32" s="127"/>
      <c r="I32" s="127"/>
      <c r="J32" s="127"/>
      <c r="K32" s="127"/>
      <c r="L32" s="127"/>
      <c r="M32" s="127"/>
      <c r="N32" s="128"/>
      <c r="O32" s="51"/>
    </row>
    <row r="33" spans="1:15" ht="15">
      <c r="A33" s="51"/>
      <c r="B33" s="62" t="s">
        <v>146</v>
      </c>
      <c r="C33" s="129" t="s">
        <v>203</v>
      </c>
      <c r="D33" s="130"/>
      <c r="E33" s="63"/>
      <c r="F33" s="64" t="s">
        <v>148</v>
      </c>
      <c r="G33" s="129" t="s">
        <v>16</v>
      </c>
      <c r="H33" s="119"/>
      <c r="I33" s="119"/>
      <c r="J33" s="119"/>
      <c r="K33" s="119"/>
      <c r="L33" s="119"/>
      <c r="M33" s="119"/>
      <c r="N33" s="120"/>
      <c r="O33" s="51"/>
    </row>
    <row r="34" spans="1:15" ht="15">
      <c r="A34" s="51"/>
      <c r="B34" s="65" t="s">
        <v>150</v>
      </c>
      <c r="C34" s="129" t="s">
        <v>204</v>
      </c>
      <c r="D34" s="130"/>
      <c r="E34" s="63"/>
      <c r="F34" s="66" t="s">
        <v>152</v>
      </c>
      <c r="G34" s="129" t="s">
        <v>15</v>
      </c>
      <c r="H34" s="119"/>
      <c r="I34" s="119"/>
      <c r="J34" s="119"/>
      <c r="K34" s="119"/>
      <c r="L34" s="119"/>
      <c r="M34" s="119"/>
      <c r="N34" s="120"/>
      <c r="O34" s="51"/>
    </row>
    <row r="35" spans="1:15" ht="15">
      <c r="A35" s="46"/>
      <c r="B35" s="67" t="s">
        <v>154</v>
      </c>
      <c r="C35" s="68"/>
      <c r="D35" s="69"/>
      <c r="E35" s="70"/>
      <c r="F35" s="67" t="s">
        <v>154</v>
      </c>
      <c r="G35" s="71"/>
      <c r="H35" s="71"/>
      <c r="I35" s="71"/>
      <c r="J35" s="71"/>
      <c r="K35" s="71"/>
      <c r="L35" s="71"/>
      <c r="M35" s="71"/>
      <c r="N35" s="71"/>
      <c r="O35" s="58"/>
    </row>
    <row r="36" spans="1:15" ht="15">
      <c r="A36" s="51"/>
      <c r="B36" s="62"/>
      <c r="C36" s="129" t="s">
        <v>203</v>
      </c>
      <c r="D36" s="130"/>
      <c r="E36" s="63"/>
      <c r="F36" s="64"/>
      <c r="G36" s="129" t="s">
        <v>15</v>
      </c>
      <c r="H36" s="119"/>
      <c r="I36" s="119"/>
      <c r="J36" s="119"/>
      <c r="K36" s="119"/>
      <c r="L36" s="119"/>
      <c r="M36" s="119"/>
      <c r="N36" s="120"/>
      <c r="O36" s="51"/>
    </row>
    <row r="37" spans="1:15" ht="15">
      <c r="A37" s="51"/>
      <c r="B37" s="72"/>
      <c r="C37" s="129" t="s">
        <v>204</v>
      </c>
      <c r="D37" s="130"/>
      <c r="E37" s="63"/>
      <c r="F37" s="73"/>
      <c r="G37" s="129" t="s">
        <v>16</v>
      </c>
      <c r="H37" s="119"/>
      <c r="I37" s="119"/>
      <c r="J37" s="119"/>
      <c r="K37" s="119"/>
      <c r="L37" s="119"/>
      <c r="M37" s="119"/>
      <c r="N37" s="120"/>
      <c r="O37" s="51"/>
    </row>
    <row r="38" spans="1:15" ht="15.75">
      <c r="A38" s="46"/>
      <c r="B38" s="48"/>
      <c r="C38" s="48"/>
      <c r="D38" s="48"/>
      <c r="E38" s="48"/>
      <c r="F38" s="74" t="s">
        <v>157</v>
      </c>
      <c r="G38" s="57"/>
      <c r="H38" s="57"/>
      <c r="I38" s="57"/>
      <c r="J38" s="48"/>
      <c r="K38" s="48"/>
      <c r="L38" s="48"/>
      <c r="M38" s="75"/>
      <c r="N38" s="36"/>
      <c r="O38" s="58"/>
    </row>
    <row r="39" spans="1:15" ht="15">
      <c r="A39" s="46"/>
      <c r="B39" s="76" t="s">
        <v>158</v>
      </c>
      <c r="C39" s="48"/>
      <c r="D39" s="48"/>
      <c r="E39" s="48"/>
      <c r="F39" s="77" t="s">
        <v>159</v>
      </c>
      <c r="G39" s="77" t="s">
        <v>160</v>
      </c>
      <c r="H39" s="77" t="s">
        <v>161</v>
      </c>
      <c r="I39" s="77" t="s">
        <v>162</v>
      </c>
      <c r="J39" s="77" t="s">
        <v>163</v>
      </c>
      <c r="K39" s="131" t="s">
        <v>164</v>
      </c>
      <c r="L39" s="132"/>
      <c r="M39" s="78" t="s">
        <v>165</v>
      </c>
      <c r="N39" s="79" t="s">
        <v>166</v>
      </c>
      <c r="O39" s="51"/>
    </row>
    <row r="40" spans="1:15" ht="15">
      <c r="A40" s="51"/>
      <c r="B40" s="80" t="s">
        <v>167</v>
      </c>
      <c r="C40" s="81" t="str">
        <f>IF(C33&gt;"",C33&amp;" - "&amp;G33,"")</f>
        <v>Sirén Ari-Pekka - Puustjärvi Aki</v>
      </c>
      <c r="D40" s="82"/>
      <c r="E40" s="83"/>
      <c r="F40" s="84">
        <v>7</v>
      </c>
      <c r="G40" s="84">
        <v>4</v>
      </c>
      <c r="H40" s="84">
        <v>-4</v>
      </c>
      <c r="I40" s="84">
        <v>-5</v>
      </c>
      <c r="J40" s="84">
        <v>-7</v>
      </c>
      <c r="K40" s="85">
        <f>IF(ISBLANK(F40),"",COUNTIF(F40:J40,"&gt;=0"))</f>
        <v>2</v>
      </c>
      <c r="L40" s="86">
        <f>IF(ISBLANK(F40),"",(IF(LEFT(F40,1)="-",1,0)+IF(LEFT(G40,1)="-",1,0)+IF(LEFT(H40,1)="-",1,0)+IF(LEFT(I40,1)="-",1,0)+IF(LEFT(J40,1)="-",1,0)))</f>
        <v>3</v>
      </c>
      <c r="M40" s="87">
        <f aca="true" t="shared" si="1" ref="M40:N44">IF(K40=3,1,"")</f>
      </c>
      <c r="N40" s="88">
        <f t="shared" si="1"/>
        <v>1</v>
      </c>
      <c r="O40" s="51"/>
    </row>
    <row r="41" spans="1:15" ht="15">
      <c r="A41" s="51"/>
      <c r="B41" s="80" t="s">
        <v>168</v>
      </c>
      <c r="C41" s="82" t="str">
        <f>IF(C34&gt;"",C34&amp;" - "&amp;G34,"")</f>
        <v>Suominen Risto - Löppönen Hannu</v>
      </c>
      <c r="D41" s="81"/>
      <c r="E41" s="83"/>
      <c r="F41" s="89">
        <v>9</v>
      </c>
      <c r="G41" s="84">
        <v>-6</v>
      </c>
      <c r="H41" s="84">
        <v>-6</v>
      </c>
      <c r="I41" s="84">
        <v>-6</v>
      </c>
      <c r="J41" s="84"/>
      <c r="K41" s="85">
        <f>IF(ISBLANK(F41),"",COUNTIF(F41:J41,"&gt;=0"))</f>
        <v>1</v>
      </c>
      <c r="L41" s="86">
        <f>IF(ISBLANK(F41),"",(IF(LEFT(F41,1)="-",1,0)+IF(LEFT(G41,1)="-",1,0)+IF(LEFT(H41,1)="-",1,0)+IF(LEFT(I41,1)="-",1,0)+IF(LEFT(J41,1)="-",1,0)))</f>
        <v>3</v>
      </c>
      <c r="M41" s="87">
        <f t="shared" si="1"/>
      </c>
      <c r="N41" s="88">
        <f t="shared" si="1"/>
        <v>1</v>
      </c>
      <c r="O41" s="51"/>
    </row>
    <row r="42" spans="1:15" ht="15">
      <c r="A42" s="51"/>
      <c r="B42" s="90" t="s">
        <v>169</v>
      </c>
      <c r="C42" s="91" t="str">
        <f>IF(C36&gt;"",C36&amp;" / "&amp;C37,"")</f>
        <v>Sirén Ari-Pekka / Suominen Risto</v>
      </c>
      <c r="D42" s="92" t="str">
        <f>IF(G36&gt;"",G36&amp;" / "&amp;G37,"")</f>
        <v>Löppönen Hannu / Puustjärvi Aki</v>
      </c>
      <c r="E42" s="93"/>
      <c r="F42" s="94">
        <v>9</v>
      </c>
      <c r="G42" s="95">
        <v>9</v>
      </c>
      <c r="H42" s="96">
        <v>-9</v>
      </c>
      <c r="I42" s="96">
        <v>6</v>
      </c>
      <c r="J42" s="96"/>
      <c r="K42" s="85">
        <f>IF(ISBLANK(F42),"",COUNTIF(F42:J42,"&gt;=0"))</f>
        <v>3</v>
      </c>
      <c r="L42" s="86">
        <f>IF(ISBLANK(F42),"",(IF(LEFT(F42,1)="-",1,0)+IF(LEFT(G42,1)="-",1,0)+IF(LEFT(H42,1)="-",1,0)+IF(LEFT(I42,1)="-",1,0)+IF(LEFT(J42,1)="-",1,0)))</f>
        <v>1</v>
      </c>
      <c r="M42" s="87">
        <f t="shared" si="1"/>
        <v>1</v>
      </c>
      <c r="N42" s="88">
        <f t="shared" si="1"/>
      </c>
      <c r="O42" s="51"/>
    </row>
    <row r="43" spans="1:15" ht="15">
      <c r="A43" s="51"/>
      <c r="B43" s="80" t="s">
        <v>170</v>
      </c>
      <c r="C43" s="82" t="str">
        <f>IF(C33&gt;"",C33&amp;" - "&amp;G34,"")</f>
        <v>Sirén Ari-Pekka - Löppönen Hannu</v>
      </c>
      <c r="D43" s="81"/>
      <c r="E43" s="83"/>
      <c r="F43" s="97">
        <v>-8</v>
      </c>
      <c r="G43" s="84">
        <v>-8</v>
      </c>
      <c r="H43" s="84">
        <v>-11</v>
      </c>
      <c r="I43" s="84"/>
      <c r="J43" s="98"/>
      <c r="K43" s="85">
        <f>IF(ISBLANK(F43),"",COUNTIF(F43:J43,"&gt;=0"))</f>
        <v>0</v>
      </c>
      <c r="L43" s="86">
        <f>IF(ISBLANK(F43),"",(IF(LEFT(F43,1)="-",1,0)+IF(LEFT(G43,1)="-",1,0)+IF(LEFT(H43,1)="-",1,0)+IF(LEFT(I43,1)="-",1,0)+IF(LEFT(J43,1)="-",1,0)))</f>
        <v>3</v>
      </c>
      <c r="M43" s="87">
        <f t="shared" si="1"/>
      </c>
      <c r="N43" s="88">
        <f t="shared" si="1"/>
        <v>1</v>
      </c>
      <c r="O43" s="51"/>
    </row>
    <row r="44" spans="1:15" ht="15.75" thickBot="1">
      <c r="A44" s="51"/>
      <c r="B44" s="80" t="s">
        <v>171</v>
      </c>
      <c r="C44" s="82" t="str">
        <f>IF(C34&gt;"",C34&amp;" - "&amp;G33,"")</f>
        <v>Suominen Risto - Puustjärvi Aki</v>
      </c>
      <c r="D44" s="81"/>
      <c r="E44" s="83"/>
      <c r="F44" s="98"/>
      <c r="G44" s="84"/>
      <c r="H44" s="98"/>
      <c r="I44" s="84"/>
      <c r="J44" s="84"/>
      <c r="K44" s="85">
        <f>IF(ISBLANK(F44),"",COUNTIF(F44:J44,"&gt;=0"))</f>
      </c>
      <c r="L44" s="99">
        <f>IF(ISBLANK(F44),"",(IF(LEFT(F44,1)="-",1,0)+IF(LEFT(G44,1)="-",1,0)+IF(LEFT(H44,1)="-",1,0)+IF(LEFT(I44,1)="-",1,0)+IF(LEFT(J44,1)="-",1,0)))</f>
      </c>
      <c r="M44" s="109">
        <f t="shared" si="1"/>
      </c>
      <c r="N44" s="110">
        <f t="shared" si="1"/>
      </c>
      <c r="O44" s="51"/>
    </row>
    <row r="45" spans="1:15" ht="16.5" thickBot="1">
      <c r="A45" s="46"/>
      <c r="B45" s="48"/>
      <c r="C45" s="48"/>
      <c r="D45" s="48"/>
      <c r="E45" s="48"/>
      <c r="F45" s="48"/>
      <c r="G45" s="48"/>
      <c r="H45" s="48"/>
      <c r="I45" s="100" t="s">
        <v>172</v>
      </c>
      <c r="J45" s="101"/>
      <c r="K45" s="102">
        <f>IF(ISBLANK(D40),"",SUM(K40:K44))</f>
      </c>
      <c r="L45" s="108">
        <f>IF(ISBLANK(E40),"",SUM(L40:L44))</f>
      </c>
      <c r="M45" s="111">
        <f>IF(ISBLANK(F40),"",SUM(M40:M44))</f>
        <v>1</v>
      </c>
      <c r="N45" s="112">
        <f>IF(ISBLANK(F40),"",SUM(N40:N44))</f>
        <v>3</v>
      </c>
      <c r="O45" s="58"/>
    </row>
    <row r="46" spans="1:15" ht="15">
      <c r="A46" s="46"/>
      <c r="B46" s="47" t="s">
        <v>173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58"/>
    </row>
    <row r="47" spans="1:15" ht="15">
      <c r="A47" s="46"/>
      <c r="B47" s="103" t="s">
        <v>174</v>
      </c>
      <c r="C47" s="103"/>
      <c r="D47" s="103" t="s">
        <v>175</v>
      </c>
      <c r="E47" s="104"/>
      <c r="F47" s="103"/>
      <c r="G47" s="103" t="s">
        <v>176</v>
      </c>
      <c r="H47" s="104"/>
      <c r="I47" s="103"/>
      <c r="J47" s="32" t="s">
        <v>177</v>
      </c>
      <c r="K47" s="36"/>
      <c r="L47" s="48"/>
      <c r="M47" s="48"/>
      <c r="N47" s="48"/>
      <c r="O47" s="58"/>
    </row>
    <row r="48" spans="1:15" ht="18.75" thickBot="1">
      <c r="A48" s="46"/>
      <c r="B48" s="48"/>
      <c r="C48" s="48"/>
      <c r="D48" s="48"/>
      <c r="E48" s="48"/>
      <c r="F48" s="48"/>
      <c r="G48" s="48"/>
      <c r="H48" s="48"/>
      <c r="I48" s="48"/>
      <c r="J48" s="133" t="str">
        <f>IF(M45=3,C32,IF(N45=3,G32,""))</f>
        <v>BK 1</v>
      </c>
      <c r="K48" s="134"/>
      <c r="L48" s="134"/>
      <c r="M48" s="134"/>
      <c r="N48" s="135"/>
      <c r="O48" s="58"/>
    </row>
    <row r="49" spans="1:15" ht="18.75" thickTop="1">
      <c r="A49" s="105"/>
      <c r="B49" s="106"/>
      <c r="C49" s="106"/>
      <c r="D49" s="106"/>
      <c r="E49" s="106"/>
      <c r="F49" s="106"/>
      <c r="G49" s="106"/>
      <c r="H49" s="106"/>
      <c r="I49" s="106"/>
      <c r="J49" s="113"/>
      <c r="K49" s="113"/>
      <c r="L49" s="113"/>
      <c r="M49" s="113"/>
      <c r="N49" s="113"/>
      <c r="O49" s="107"/>
    </row>
    <row r="51" spans="1:15" ht="15.75">
      <c r="A51" s="41"/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</row>
    <row r="52" spans="1:15" ht="15.75">
      <c r="A52" s="46"/>
      <c r="B52" s="36"/>
      <c r="C52" s="47" t="s">
        <v>135</v>
      </c>
      <c r="D52" s="48"/>
      <c r="E52" s="48"/>
      <c r="F52" s="36"/>
      <c r="G52" s="49" t="s">
        <v>136</v>
      </c>
      <c r="H52" s="50"/>
      <c r="I52" s="118" t="s">
        <v>178</v>
      </c>
      <c r="J52" s="119"/>
      <c r="K52" s="119"/>
      <c r="L52" s="119"/>
      <c r="M52" s="119"/>
      <c r="N52" s="120"/>
      <c r="O52" s="51"/>
    </row>
    <row r="53" spans="1:15" ht="20.25">
      <c r="A53" s="46"/>
      <c r="B53" s="52"/>
      <c r="C53" s="53" t="s">
        <v>137</v>
      </c>
      <c r="D53" s="48"/>
      <c r="E53" s="48"/>
      <c r="F53" s="36"/>
      <c r="G53" s="49" t="s">
        <v>138</v>
      </c>
      <c r="H53" s="50"/>
      <c r="I53" s="118" t="s">
        <v>14</v>
      </c>
      <c r="J53" s="119"/>
      <c r="K53" s="119"/>
      <c r="L53" s="119"/>
      <c r="M53" s="119"/>
      <c r="N53" s="120"/>
      <c r="O53" s="51"/>
    </row>
    <row r="54" spans="1:15" ht="15">
      <c r="A54" s="46"/>
      <c r="B54" s="48"/>
      <c r="C54" s="54" t="s">
        <v>139</v>
      </c>
      <c r="D54" s="48"/>
      <c r="E54" s="48"/>
      <c r="F54" s="48"/>
      <c r="G54" s="49" t="s">
        <v>140</v>
      </c>
      <c r="H54" s="55"/>
      <c r="I54" s="118" t="s">
        <v>202</v>
      </c>
      <c r="J54" s="118"/>
      <c r="K54" s="118"/>
      <c r="L54" s="118"/>
      <c r="M54" s="118"/>
      <c r="N54" s="121"/>
      <c r="O54" s="51"/>
    </row>
    <row r="55" spans="1:15" ht="15.75">
      <c r="A55" s="46"/>
      <c r="B55" s="48"/>
      <c r="C55" s="48"/>
      <c r="D55" s="48"/>
      <c r="E55" s="48"/>
      <c r="F55" s="48"/>
      <c r="G55" s="49" t="s">
        <v>141</v>
      </c>
      <c r="H55" s="50"/>
      <c r="I55" s="122">
        <v>41951</v>
      </c>
      <c r="J55" s="123"/>
      <c r="K55" s="123"/>
      <c r="L55" s="56" t="s">
        <v>142</v>
      </c>
      <c r="M55" s="124">
        <v>0.5</v>
      </c>
      <c r="N55" s="121"/>
      <c r="O55" s="51"/>
    </row>
    <row r="56" spans="1:15" ht="15">
      <c r="A56" s="46"/>
      <c r="B56" s="36"/>
      <c r="C56" s="57" t="s">
        <v>143</v>
      </c>
      <c r="D56" s="48"/>
      <c r="E56" s="48"/>
      <c r="F56" s="48"/>
      <c r="G56" s="57" t="s">
        <v>143</v>
      </c>
      <c r="H56" s="48"/>
      <c r="I56" s="48"/>
      <c r="J56" s="48"/>
      <c r="K56" s="48"/>
      <c r="L56" s="48"/>
      <c r="M56" s="48"/>
      <c r="N56" s="48"/>
      <c r="O56" s="58"/>
    </row>
    <row r="57" spans="1:15" ht="15.75">
      <c r="A57" s="51"/>
      <c r="B57" s="59" t="s">
        <v>144</v>
      </c>
      <c r="C57" s="125" t="s">
        <v>35</v>
      </c>
      <c r="D57" s="126"/>
      <c r="E57" s="60"/>
      <c r="F57" s="61" t="s">
        <v>145</v>
      </c>
      <c r="G57" s="125" t="s">
        <v>105</v>
      </c>
      <c r="H57" s="127"/>
      <c r="I57" s="127"/>
      <c r="J57" s="127"/>
      <c r="K57" s="127"/>
      <c r="L57" s="127"/>
      <c r="M57" s="127"/>
      <c r="N57" s="128"/>
      <c r="O57" s="51"/>
    </row>
    <row r="58" spans="1:15" ht="15">
      <c r="A58" s="51"/>
      <c r="B58" s="62" t="s">
        <v>146</v>
      </c>
      <c r="C58" s="129" t="s">
        <v>34</v>
      </c>
      <c r="D58" s="130"/>
      <c r="E58" s="63"/>
      <c r="F58" s="64" t="s">
        <v>148</v>
      </c>
      <c r="G58" s="129" t="s">
        <v>59</v>
      </c>
      <c r="H58" s="119"/>
      <c r="I58" s="119"/>
      <c r="J58" s="119"/>
      <c r="K58" s="119"/>
      <c r="L58" s="119"/>
      <c r="M58" s="119"/>
      <c r="N58" s="120"/>
      <c r="O58" s="51"/>
    </row>
    <row r="59" spans="1:15" ht="15">
      <c r="A59" s="51"/>
      <c r="B59" s="65" t="s">
        <v>150</v>
      </c>
      <c r="C59" s="129" t="s">
        <v>205</v>
      </c>
      <c r="D59" s="130"/>
      <c r="E59" s="63"/>
      <c r="F59" s="66" t="s">
        <v>152</v>
      </c>
      <c r="G59" s="129" t="s">
        <v>58</v>
      </c>
      <c r="H59" s="119"/>
      <c r="I59" s="119"/>
      <c r="J59" s="119"/>
      <c r="K59" s="119"/>
      <c r="L59" s="119"/>
      <c r="M59" s="119"/>
      <c r="N59" s="120"/>
      <c r="O59" s="51"/>
    </row>
    <row r="60" spans="1:15" ht="15">
      <c r="A60" s="46"/>
      <c r="B60" s="67" t="s">
        <v>154</v>
      </c>
      <c r="C60" s="68"/>
      <c r="D60" s="69"/>
      <c r="E60" s="70"/>
      <c r="F60" s="67" t="s">
        <v>154</v>
      </c>
      <c r="G60" s="71"/>
      <c r="H60" s="71"/>
      <c r="I60" s="71"/>
      <c r="J60" s="71"/>
      <c r="K60" s="71"/>
      <c r="L60" s="71"/>
      <c r="M60" s="71"/>
      <c r="N60" s="71"/>
      <c r="O60" s="58"/>
    </row>
    <row r="61" spans="1:15" ht="15">
      <c r="A61" s="51"/>
      <c r="B61" s="62"/>
      <c r="C61" s="129" t="s">
        <v>34</v>
      </c>
      <c r="D61" s="130"/>
      <c r="E61" s="63"/>
      <c r="F61" s="64"/>
      <c r="G61" s="129" t="s">
        <v>58</v>
      </c>
      <c r="H61" s="119"/>
      <c r="I61" s="119"/>
      <c r="J61" s="119"/>
      <c r="K61" s="119"/>
      <c r="L61" s="119"/>
      <c r="M61" s="119"/>
      <c r="N61" s="120"/>
      <c r="O61" s="51"/>
    </row>
    <row r="62" spans="1:15" ht="15">
      <c r="A62" s="51"/>
      <c r="B62" s="72"/>
      <c r="C62" s="129" t="s">
        <v>205</v>
      </c>
      <c r="D62" s="130"/>
      <c r="E62" s="63"/>
      <c r="F62" s="73"/>
      <c r="G62" s="129" t="s">
        <v>59</v>
      </c>
      <c r="H62" s="119"/>
      <c r="I62" s="119"/>
      <c r="J62" s="119"/>
      <c r="K62" s="119"/>
      <c r="L62" s="119"/>
      <c r="M62" s="119"/>
      <c r="N62" s="120"/>
      <c r="O62" s="51"/>
    </row>
    <row r="63" spans="1:15" ht="15.75">
      <c r="A63" s="46"/>
      <c r="B63" s="48"/>
      <c r="C63" s="48"/>
      <c r="D63" s="48"/>
      <c r="E63" s="48"/>
      <c r="F63" s="74" t="s">
        <v>157</v>
      </c>
      <c r="G63" s="57"/>
      <c r="H63" s="57"/>
      <c r="I63" s="57"/>
      <c r="J63" s="48"/>
      <c r="K63" s="48"/>
      <c r="L63" s="48"/>
      <c r="M63" s="75"/>
      <c r="N63" s="36"/>
      <c r="O63" s="58"/>
    </row>
    <row r="64" spans="1:15" ht="15">
      <c r="A64" s="46"/>
      <c r="B64" s="76" t="s">
        <v>158</v>
      </c>
      <c r="C64" s="48"/>
      <c r="D64" s="48"/>
      <c r="E64" s="48"/>
      <c r="F64" s="77" t="s">
        <v>159</v>
      </c>
      <c r="G64" s="77" t="s">
        <v>160</v>
      </c>
      <c r="H64" s="77" t="s">
        <v>161</v>
      </c>
      <c r="I64" s="77" t="s">
        <v>162</v>
      </c>
      <c r="J64" s="77" t="s">
        <v>163</v>
      </c>
      <c r="K64" s="131" t="s">
        <v>164</v>
      </c>
      <c r="L64" s="132"/>
      <c r="M64" s="78" t="s">
        <v>165</v>
      </c>
      <c r="N64" s="79" t="s">
        <v>166</v>
      </c>
      <c r="O64" s="51"/>
    </row>
    <row r="65" spans="1:15" ht="15">
      <c r="A65" s="51"/>
      <c r="B65" s="80" t="s">
        <v>167</v>
      </c>
      <c r="C65" s="81" t="str">
        <f>IF(C58&gt;"",C58&amp;" - "&amp;G58,"")</f>
        <v>Muinonen Julius - Lindfors Matti</v>
      </c>
      <c r="D65" s="82"/>
      <c r="E65" s="83"/>
      <c r="F65" s="84">
        <v>3</v>
      </c>
      <c r="G65" s="84">
        <v>3</v>
      </c>
      <c r="H65" s="84">
        <v>4</v>
      </c>
      <c r="I65" s="84"/>
      <c r="J65" s="84"/>
      <c r="K65" s="85">
        <f>IF(ISBLANK(F65),"",COUNTIF(F65:J65,"&gt;=0"))</f>
        <v>3</v>
      </c>
      <c r="L65" s="86">
        <f>IF(ISBLANK(F65),"",(IF(LEFT(F65,1)="-",1,0)+IF(LEFT(G65,1)="-",1,0)+IF(LEFT(H65,1)="-",1,0)+IF(LEFT(I65,1)="-",1,0)+IF(LEFT(J65,1)="-",1,0)))</f>
        <v>0</v>
      </c>
      <c r="M65" s="87">
        <f aca="true" t="shared" si="2" ref="M65:N69">IF(K65=3,1,"")</f>
        <v>1</v>
      </c>
      <c r="N65" s="88">
        <f t="shared" si="2"/>
      </c>
      <c r="O65" s="51"/>
    </row>
    <row r="66" spans="1:15" ht="15">
      <c r="A66" s="51"/>
      <c r="B66" s="80" t="s">
        <v>168</v>
      </c>
      <c r="C66" s="82" t="str">
        <f>IF(C59&gt;"",C59&amp;" - "&amp;G59,"")</f>
        <v>Pitkänen Risto - Järviö Antti</v>
      </c>
      <c r="D66" s="81"/>
      <c r="E66" s="83"/>
      <c r="F66" s="89">
        <v>6</v>
      </c>
      <c r="G66" s="84">
        <v>5</v>
      </c>
      <c r="H66" s="84">
        <v>7</v>
      </c>
      <c r="I66" s="84"/>
      <c r="J66" s="84"/>
      <c r="K66" s="85">
        <f>IF(ISBLANK(F66),"",COUNTIF(F66:J66,"&gt;=0"))</f>
        <v>3</v>
      </c>
      <c r="L66" s="86">
        <f>IF(ISBLANK(F66),"",(IF(LEFT(F66,1)="-",1,0)+IF(LEFT(G66,1)="-",1,0)+IF(LEFT(H66,1)="-",1,0)+IF(LEFT(I66,1)="-",1,0)+IF(LEFT(J66,1)="-",1,0)))</f>
        <v>0</v>
      </c>
      <c r="M66" s="87">
        <f t="shared" si="2"/>
        <v>1</v>
      </c>
      <c r="N66" s="88">
        <f t="shared" si="2"/>
      </c>
      <c r="O66" s="51"/>
    </row>
    <row r="67" spans="1:15" ht="15">
      <c r="A67" s="51"/>
      <c r="B67" s="90" t="s">
        <v>169</v>
      </c>
      <c r="C67" s="91" t="str">
        <f>IF(C61&gt;"",C61&amp;" / "&amp;C62,"")</f>
        <v>Muinonen Julius / Pitkänen Risto</v>
      </c>
      <c r="D67" s="92" t="str">
        <f>IF(G61&gt;"",G61&amp;" / "&amp;G62,"")</f>
        <v>Järviö Antti / Lindfors Matti</v>
      </c>
      <c r="E67" s="93"/>
      <c r="F67" s="94">
        <v>9</v>
      </c>
      <c r="G67" s="95">
        <v>1</v>
      </c>
      <c r="H67" s="96">
        <v>1</v>
      </c>
      <c r="I67" s="96"/>
      <c r="J67" s="96"/>
      <c r="K67" s="85">
        <f>IF(ISBLANK(F67),"",COUNTIF(F67:J67,"&gt;=0"))</f>
        <v>3</v>
      </c>
      <c r="L67" s="86">
        <f>IF(ISBLANK(F67),"",(IF(LEFT(F67,1)="-",1,0)+IF(LEFT(G67,1)="-",1,0)+IF(LEFT(H67,1)="-",1,0)+IF(LEFT(I67,1)="-",1,0)+IF(LEFT(J67,1)="-",1,0)))</f>
        <v>0</v>
      </c>
      <c r="M67" s="87">
        <f t="shared" si="2"/>
        <v>1</v>
      </c>
      <c r="N67" s="88">
        <f t="shared" si="2"/>
      </c>
      <c r="O67" s="51"/>
    </row>
    <row r="68" spans="1:15" ht="15">
      <c r="A68" s="51"/>
      <c r="B68" s="80" t="s">
        <v>170</v>
      </c>
      <c r="C68" s="82" t="str">
        <f>IF(C58&gt;"",C58&amp;" - "&amp;G59,"")</f>
        <v>Muinonen Julius - Järviö Antti</v>
      </c>
      <c r="D68" s="81"/>
      <c r="E68" s="83"/>
      <c r="F68" s="97"/>
      <c r="G68" s="84"/>
      <c r="H68" s="84"/>
      <c r="I68" s="84"/>
      <c r="J68" s="98"/>
      <c r="K68" s="85">
        <f>IF(ISBLANK(F68),"",COUNTIF(F68:J68,"&gt;=0"))</f>
      </c>
      <c r="L68" s="86">
        <f>IF(ISBLANK(F68),"",(IF(LEFT(F68,1)="-",1,0)+IF(LEFT(G68,1)="-",1,0)+IF(LEFT(H68,1)="-",1,0)+IF(LEFT(I68,1)="-",1,0)+IF(LEFT(J68,1)="-",1,0)))</f>
      </c>
      <c r="M68" s="87">
        <f t="shared" si="2"/>
      </c>
      <c r="N68" s="88">
        <f t="shared" si="2"/>
      </c>
      <c r="O68" s="51"/>
    </row>
    <row r="69" spans="1:15" ht="15.75" thickBot="1">
      <c r="A69" s="51"/>
      <c r="B69" s="80" t="s">
        <v>171</v>
      </c>
      <c r="C69" s="82" t="str">
        <f>IF(C59&gt;"",C59&amp;" - "&amp;G58,"")</f>
        <v>Pitkänen Risto - Lindfors Matti</v>
      </c>
      <c r="D69" s="81"/>
      <c r="E69" s="83"/>
      <c r="F69" s="98"/>
      <c r="G69" s="84"/>
      <c r="H69" s="98"/>
      <c r="I69" s="84"/>
      <c r="J69" s="84"/>
      <c r="K69" s="85">
        <f>IF(ISBLANK(F69),"",COUNTIF(F69:J69,"&gt;=0"))</f>
      </c>
      <c r="L69" s="99">
        <f>IF(ISBLANK(F69),"",(IF(LEFT(F69,1)="-",1,0)+IF(LEFT(G69,1)="-",1,0)+IF(LEFT(H69,1)="-",1,0)+IF(LEFT(I69,1)="-",1,0)+IF(LEFT(J69,1)="-",1,0)))</f>
      </c>
      <c r="M69" s="109">
        <f t="shared" si="2"/>
      </c>
      <c r="N69" s="110">
        <f t="shared" si="2"/>
      </c>
      <c r="O69" s="51"/>
    </row>
    <row r="70" spans="1:15" ht="16.5" thickBot="1">
      <c r="A70" s="46"/>
      <c r="B70" s="48"/>
      <c r="C70" s="48"/>
      <c r="D70" s="48"/>
      <c r="E70" s="48"/>
      <c r="F70" s="48"/>
      <c r="G70" s="48"/>
      <c r="H70" s="48"/>
      <c r="I70" s="100" t="s">
        <v>172</v>
      </c>
      <c r="J70" s="101"/>
      <c r="K70" s="102">
        <f>IF(ISBLANK(D65),"",SUM(K65:K69))</f>
      </c>
      <c r="L70" s="108">
        <f>IF(ISBLANK(E65),"",SUM(L65:L69))</f>
      </c>
      <c r="M70" s="111">
        <f>IF(ISBLANK(F65),"",SUM(M65:M69))</f>
        <v>3</v>
      </c>
      <c r="N70" s="112">
        <f>IF(ISBLANK(F65),"",SUM(N65:N69))</f>
        <v>0</v>
      </c>
      <c r="O70" s="58"/>
    </row>
    <row r="71" spans="1:15" ht="15">
      <c r="A71" s="46"/>
      <c r="B71" s="47" t="s">
        <v>173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58"/>
    </row>
    <row r="72" spans="1:15" ht="15">
      <c r="A72" s="46"/>
      <c r="B72" s="103" t="s">
        <v>174</v>
      </c>
      <c r="C72" s="103"/>
      <c r="D72" s="103" t="s">
        <v>175</v>
      </c>
      <c r="E72" s="104"/>
      <c r="F72" s="103"/>
      <c r="G72" s="103" t="s">
        <v>176</v>
      </c>
      <c r="H72" s="104"/>
      <c r="I72" s="103"/>
      <c r="J72" s="32" t="s">
        <v>177</v>
      </c>
      <c r="K72" s="36"/>
      <c r="L72" s="48"/>
      <c r="M72" s="48"/>
      <c r="N72" s="48"/>
      <c r="O72" s="58"/>
    </row>
    <row r="73" spans="1:15" ht="18.75" thickBot="1">
      <c r="A73" s="46"/>
      <c r="B73" s="48"/>
      <c r="C73" s="48"/>
      <c r="D73" s="48"/>
      <c r="E73" s="48"/>
      <c r="F73" s="48"/>
      <c r="G73" s="48"/>
      <c r="H73" s="48"/>
      <c r="I73" s="48"/>
      <c r="J73" s="133" t="str">
        <f>IF(M70=3,C57,IF(N70=3,G57,""))</f>
        <v>LPTS</v>
      </c>
      <c r="K73" s="134"/>
      <c r="L73" s="134"/>
      <c r="M73" s="134"/>
      <c r="N73" s="135"/>
      <c r="O73" s="58"/>
    </row>
    <row r="74" spans="1:15" ht="18.75" thickTop="1">
      <c r="A74" s="105"/>
      <c r="B74" s="106"/>
      <c r="C74" s="106"/>
      <c r="D74" s="106"/>
      <c r="E74" s="106"/>
      <c r="F74" s="106"/>
      <c r="G74" s="106"/>
      <c r="H74" s="106"/>
      <c r="I74" s="106"/>
      <c r="J74" s="113"/>
      <c r="K74" s="113"/>
      <c r="L74" s="113"/>
      <c r="M74" s="113"/>
      <c r="N74" s="113"/>
      <c r="O74" s="107"/>
    </row>
    <row r="76" spans="1:15" ht="15.75">
      <c r="A76" s="41"/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</row>
    <row r="77" spans="1:15" ht="15.75">
      <c r="A77" s="46"/>
      <c r="B77" s="36"/>
      <c r="C77" s="47" t="s">
        <v>135</v>
      </c>
      <c r="D77" s="48"/>
      <c r="E77" s="48"/>
      <c r="F77" s="36"/>
      <c r="G77" s="49" t="s">
        <v>136</v>
      </c>
      <c r="H77" s="50"/>
      <c r="I77" s="118" t="s">
        <v>178</v>
      </c>
      <c r="J77" s="119"/>
      <c r="K77" s="119"/>
      <c r="L77" s="119"/>
      <c r="M77" s="119"/>
      <c r="N77" s="120"/>
      <c r="O77" s="51"/>
    </row>
    <row r="78" spans="1:15" ht="20.25">
      <c r="A78" s="46"/>
      <c r="B78" s="52"/>
      <c r="C78" s="53" t="s">
        <v>137</v>
      </c>
      <c r="D78" s="48"/>
      <c r="E78" s="48"/>
      <c r="F78" s="36"/>
      <c r="G78" s="49" t="s">
        <v>138</v>
      </c>
      <c r="H78" s="50"/>
      <c r="I78" s="118" t="s">
        <v>14</v>
      </c>
      <c r="J78" s="119"/>
      <c r="K78" s="119"/>
      <c r="L78" s="119"/>
      <c r="M78" s="119"/>
      <c r="N78" s="120"/>
      <c r="O78" s="51"/>
    </row>
    <row r="79" spans="1:15" ht="15">
      <c r="A79" s="46"/>
      <c r="B79" s="48"/>
      <c r="C79" s="54" t="s">
        <v>139</v>
      </c>
      <c r="D79" s="48"/>
      <c r="E79" s="48"/>
      <c r="F79" s="48"/>
      <c r="G79" s="49" t="s">
        <v>140</v>
      </c>
      <c r="H79" s="55"/>
      <c r="I79" s="118" t="s">
        <v>202</v>
      </c>
      <c r="J79" s="118"/>
      <c r="K79" s="118"/>
      <c r="L79" s="118"/>
      <c r="M79" s="118"/>
      <c r="N79" s="121"/>
      <c r="O79" s="51"/>
    </row>
    <row r="80" spans="1:15" ht="15.75">
      <c r="A80" s="46"/>
      <c r="B80" s="48"/>
      <c r="C80" s="48"/>
      <c r="D80" s="48"/>
      <c r="E80" s="48"/>
      <c r="F80" s="48"/>
      <c r="G80" s="49" t="s">
        <v>141</v>
      </c>
      <c r="H80" s="50"/>
      <c r="I80" s="122">
        <v>41951</v>
      </c>
      <c r="J80" s="123"/>
      <c r="K80" s="123"/>
      <c r="L80" s="56" t="s">
        <v>142</v>
      </c>
      <c r="M80" s="124">
        <v>0.5</v>
      </c>
      <c r="N80" s="121"/>
      <c r="O80" s="51"/>
    </row>
    <row r="81" spans="1:15" ht="15">
      <c r="A81" s="46"/>
      <c r="B81" s="36"/>
      <c r="C81" s="57" t="s">
        <v>143</v>
      </c>
      <c r="D81" s="48"/>
      <c r="E81" s="48"/>
      <c r="F81" s="48"/>
      <c r="G81" s="57" t="s">
        <v>143</v>
      </c>
      <c r="H81" s="48"/>
      <c r="I81" s="48"/>
      <c r="J81" s="48"/>
      <c r="K81" s="48"/>
      <c r="L81" s="48"/>
      <c r="M81" s="48"/>
      <c r="N81" s="48"/>
      <c r="O81" s="58"/>
    </row>
    <row r="82" spans="1:15" ht="15.75">
      <c r="A82" s="51"/>
      <c r="B82" s="59" t="s">
        <v>144</v>
      </c>
      <c r="C82" s="125" t="s">
        <v>99</v>
      </c>
      <c r="D82" s="126"/>
      <c r="E82" s="60"/>
      <c r="F82" s="61" t="s">
        <v>145</v>
      </c>
      <c r="G82" s="125" t="s">
        <v>96</v>
      </c>
      <c r="H82" s="127"/>
      <c r="I82" s="127"/>
      <c r="J82" s="127"/>
      <c r="K82" s="127"/>
      <c r="L82" s="127"/>
      <c r="M82" s="127"/>
      <c r="N82" s="128"/>
      <c r="O82" s="51"/>
    </row>
    <row r="83" spans="1:15" ht="15">
      <c r="A83" s="51"/>
      <c r="B83" s="62" t="s">
        <v>146</v>
      </c>
      <c r="C83" s="129" t="s">
        <v>206</v>
      </c>
      <c r="D83" s="130"/>
      <c r="E83" s="63"/>
      <c r="F83" s="64" t="s">
        <v>148</v>
      </c>
      <c r="G83" s="129" t="s">
        <v>78</v>
      </c>
      <c r="H83" s="119"/>
      <c r="I83" s="119"/>
      <c r="J83" s="119"/>
      <c r="K83" s="119"/>
      <c r="L83" s="119"/>
      <c r="M83" s="119"/>
      <c r="N83" s="120"/>
      <c r="O83" s="51"/>
    </row>
    <row r="84" spans="1:15" ht="15">
      <c r="A84" s="51"/>
      <c r="B84" s="65" t="s">
        <v>150</v>
      </c>
      <c r="C84" s="129" t="s">
        <v>184</v>
      </c>
      <c r="D84" s="130"/>
      <c r="E84" s="63"/>
      <c r="F84" s="66" t="s">
        <v>152</v>
      </c>
      <c r="G84" s="129" t="s">
        <v>207</v>
      </c>
      <c r="H84" s="119"/>
      <c r="I84" s="119"/>
      <c r="J84" s="119"/>
      <c r="K84" s="119"/>
      <c r="L84" s="119"/>
      <c r="M84" s="119"/>
      <c r="N84" s="120"/>
      <c r="O84" s="51"/>
    </row>
    <row r="85" spans="1:15" ht="15">
      <c r="A85" s="46"/>
      <c r="B85" s="67" t="s">
        <v>154</v>
      </c>
      <c r="C85" s="68"/>
      <c r="D85" s="69"/>
      <c r="E85" s="70"/>
      <c r="F85" s="67" t="s">
        <v>154</v>
      </c>
      <c r="G85" s="71"/>
      <c r="H85" s="71"/>
      <c r="I85" s="71"/>
      <c r="J85" s="71"/>
      <c r="K85" s="71"/>
      <c r="L85" s="71"/>
      <c r="M85" s="71"/>
      <c r="N85" s="71"/>
      <c r="O85" s="58"/>
    </row>
    <row r="86" spans="1:15" ht="15">
      <c r="A86" s="51"/>
      <c r="B86" s="62"/>
      <c r="C86" s="129" t="s">
        <v>206</v>
      </c>
      <c r="D86" s="130"/>
      <c r="E86" s="63"/>
      <c r="F86" s="64"/>
      <c r="G86" s="129" t="s">
        <v>78</v>
      </c>
      <c r="H86" s="119"/>
      <c r="I86" s="119"/>
      <c r="J86" s="119"/>
      <c r="K86" s="119"/>
      <c r="L86" s="119"/>
      <c r="M86" s="119"/>
      <c r="N86" s="120"/>
      <c r="O86" s="51"/>
    </row>
    <row r="87" spans="1:15" ht="15">
      <c r="A87" s="51"/>
      <c r="B87" s="72"/>
      <c r="C87" s="129" t="s">
        <v>184</v>
      </c>
      <c r="D87" s="130"/>
      <c r="E87" s="63"/>
      <c r="F87" s="73"/>
      <c r="G87" s="129" t="s">
        <v>77</v>
      </c>
      <c r="H87" s="119"/>
      <c r="I87" s="119"/>
      <c r="J87" s="119"/>
      <c r="K87" s="119"/>
      <c r="L87" s="119"/>
      <c r="M87" s="119"/>
      <c r="N87" s="120"/>
      <c r="O87" s="51"/>
    </row>
    <row r="88" spans="1:15" ht="15.75">
      <c r="A88" s="46"/>
      <c r="B88" s="48"/>
      <c r="C88" s="48"/>
      <c r="D88" s="48"/>
      <c r="E88" s="48"/>
      <c r="F88" s="74" t="s">
        <v>157</v>
      </c>
      <c r="G88" s="57"/>
      <c r="H88" s="57"/>
      <c r="I88" s="57"/>
      <c r="J88" s="48"/>
      <c r="K88" s="48"/>
      <c r="L88" s="48"/>
      <c r="M88" s="75"/>
      <c r="N88" s="36"/>
      <c r="O88" s="58"/>
    </row>
    <row r="89" spans="1:15" ht="15">
      <c r="A89" s="46"/>
      <c r="B89" s="76" t="s">
        <v>158</v>
      </c>
      <c r="C89" s="48"/>
      <c r="D89" s="48"/>
      <c r="E89" s="48"/>
      <c r="F89" s="77" t="s">
        <v>159</v>
      </c>
      <c r="G89" s="77" t="s">
        <v>160</v>
      </c>
      <c r="H89" s="77" t="s">
        <v>161</v>
      </c>
      <c r="I89" s="77" t="s">
        <v>162</v>
      </c>
      <c r="J89" s="77" t="s">
        <v>163</v>
      </c>
      <c r="K89" s="131" t="s">
        <v>164</v>
      </c>
      <c r="L89" s="132"/>
      <c r="M89" s="78" t="s">
        <v>165</v>
      </c>
      <c r="N89" s="79" t="s">
        <v>166</v>
      </c>
      <c r="O89" s="51"/>
    </row>
    <row r="90" spans="1:15" ht="15">
      <c r="A90" s="51"/>
      <c r="B90" s="80" t="s">
        <v>167</v>
      </c>
      <c r="C90" s="81" t="str">
        <f>IF(C83&gt;"",C83&amp;" - "&amp;G83,"")</f>
        <v>Kansonen Jukka - Somervuori Jukka</v>
      </c>
      <c r="D90" s="82"/>
      <c r="E90" s="83"/>
      <c r="F90" s="84">
        <v>-6</v>
      </c>
      <c r="G90" s="84">
        <v>-7</v>
      </c>
      <c r="H90" s="84">
        <v>8</v>
      </c>
      <c r="I90" s="84">
        <v>8</v>
      </c>
      <c r="J90" s="84">
        <v>3</v>
      </c>
      <c r="K90" s="85">
        <f>IF(ISBLANK(F90),"",COUNTIF(F90:J90,"&gt;=0"))</f>
        <v>3</v>
      </c>
      <c r="L90" s="86">
        <f>IF(ISBLANK(F90),"",(IF(LEFT(F90,1)="-",1,0)+IF(LEFT(G90,1)="-",1,0)+IF(LEFT(H90,1)="-",1,0)+IF(LEFT(I90,1)="-",1,0)+IF(LEFT(J90,1)="-",1,0)))</f>
        <v>2</v>
      </c>
      <c r="M90" s="87">
        <f aca="true" t="shared" si="3" ref="M90:N94">IF(K90=3,1,"")</f>
        <v>1</v>
      </c>
      <c r="N90" s="88">
        <f t="shared" si="3"/>
      </c>
      <c r="O90" s="51"/>
    </row>
    <row r="91" spans="1:15" ht="15">
      <c r="A91" s="51"/>
      <c r="B91" s="80" t="s">
        <v>168</v>
      </c>
      <c r="C91" s="82" t="str">
        <f>IF(C84&gt;"",C84&amp;" - "&amp;G84,"")</f>
        <v>Kotamäki Petri - Tuomainen Heikki</v>
      </c>
      <c r="D91" s="81"/>
      <c r="E91" s="83"/>
      <c r="F91" s="89">
        <v>8</v>
      </c>
      <c r="G91" s="84">
        <v>8</v>
      </c>
      <c r="H91" s="84">
        <v>-10</v>
      </c>
      <c r="I91" s="84">
        <v>9</v>
      </c>
      <c r="J91" s="84"/>
      <c r="K91" s="85">
        <f>IF(ISBLANK(F91),"",COUNTIF(F91:J91,"&gt;=0"))</f>
        <v>3</v>
      </c>
      <c r="L91" s="86">
        <f>IF(ISBLANK(F91),"",(IF(LEFT(F91,1)="-",1,0)+IF(LEFT(G91,1)="-",1,0)+IF(LEFT(H91,1)="-",1,0)+IF(LEFT(I91,1)="-",1,0)+IF(LEFT(J91,1)="-",1,0)))</f>
        <v>1</v>
      </c>
      <c r="M91" s="87">
        <f t="shared" si="3"/>
        <v>1</v>
      </c>
      <c r="N91" s="88">
        <f t="shared" si="3"/>
      </c>
      <c r="O91" s="51"/>
    </row>
    <row r="92" spans="1:15" ht="15">
      <c r="A92" s="51"/>
      <c r="B92" s="90" t="s">
        <v>169</v>
      </c>
      <c r="C92" s="91" t="str">
        <f>IF(C86&gt;"",C86&amp;" / "&amp;C87,"")</f>
        <v>Kansonen Jukka / Kotamäki Petri</v>
      </c>
      <c r="D92" s="92" t="str">
        <f>IF(G86&gt;"",G86&amp;" / "&amp;G87,"")</f>
        <v>Somervuori Jukka / Eklund Peter</v>
      </c>
      <c r="E92" s="93"/>
      <c r="F92" s="94">
        <v>-8</v>
      </c>
      <c r="G92" s="95">
        <v>-9</v>
      </c>
      <c r="H92" s="96">
        <v>3</v>
      </c>
      <c r="I92" s="96">
        <v>9</v>
      </c>
      <c r="J92" s="96">
        <v>4</v>
      </c>
      <c r="K92" s="85">
        <f>IF(ISBLANK(F92),"",COUNTIF(F92:J92,"&gt;=0"))</f>
        <v>3</v>
      </c>
      <c r="L92" s="86">
        <f>IF(ISBLANK(F92),"",(IF(LEFT(F92,1)="-",1,0)+IF(LEFT(G92,1)="-",1,0)+IF(LEFT(H92,1)="-",1,0)+IF(LEFT(I92,1)="-",1,0)+IF(LEFT(J92,1)="-",1,0)))</f>
        <v>2</v>
      </c>
      <c r="M92" s="87">
        <f t="shared" si="3"/>
        <v>1</v>
      </c>
      <c r="N92" s="88">
        <f t="shared" si="3"/>
      </c>
      <c r="O92" s="51"/>
    </row>
    <row r="93" spans="1:15" ht="15">
      <c r="A93" s="51"/>
      <c r="B93" s="80" t="s">
        <v>170</v>
      </c>
      <c r="C93" s="82" t="str">
        <f>IF(C83&gt;"",C83&amp;" - "&amp;G84,"")</f>
        <v>Kansonen Jukka - Tuomainen Heikki</v>
      </c>
      <c r="D93" s="81"/>
      <c r="E93" s="83"/>
      <c r="F93" s="97"/>
      <c r="G93" s="84"/>
      <c r="H93" s="84"/>
      <c r="I93" s="84"/>
      <c r="J93" s="98"/>
      <c r="K93" s="85">
        <f>IF(ISBLANK(F93),"",COUNTIF(F93:J93,"&gt;=0"))</f>
      </c>
      <c r="L93" s="86">
        <f>IF(ISBLANK(F93),"",(IF(LEFT(F93,1)="-",1,0)+IF(LEFT(G93,1)="-",1,0)+IF(LEFT(H93,1)="-",1,0)+IF(LEFT(I93,1)="-",1,0)+IF(LEFT(J93,1)="-",1,0)))</f>
      </c>
      <c r="M93" s="87">
        <f t="shared" si="3"/>
      </c>
      <c r="N93" s="88">
        <f t="shared" si="3"/>
      </c>
      <c r="O93" s="51"/>
    </row>
    <row r="94" spans="1:15" ht="15.75" thickBot="1">
      <c r="A94" s="51"/>
      <c r="B94" s="80" t="s">
        <v>171</v>
      </c>
      <c r="C94" s="82" t="str">
        <f>IF(C84&gt;"",C84&amp;" - "&amp;G83,"")</f>
        <v>Kotamäki Petri - Somervuori Jukka</v>
      </c>
      <c r="D94" s="81"/>
      <c r="E94" s="83"/>
      <c r="F94" s="98"/>
      <c r="G94" s="84"/>
      <c r="H94" s="98"/>
      <c r="I94" s="84"/>
      <c r="J94" s="84"/>
      <c r="K94" s="85">
        <f>IF(ISBLANK(F94),"",COUNTIF(F94:J94,"&gt;=0"))</f>
      </c>
      <c r="L94" s="99">
        <f>IF(ISBLANK(F94),"",(IF(LEFT(F94,1)="-",1,0)+IF(LEFT(G94,1)="-",1,0)+IF(LEFT(H94,1)="-",1,0)+IF(LEFT(I94,1)="-",1,0)+IF(LEFT(J94,1)="-",1,0)))</f>
      </c>
      <c r="M94" s="109">
        <f t="shared" si="3"/>
      </c>
      <c r="N94" s="110">
        <f t="shared" si="3"/>
      </c>
      <c r="O94" s="51"/>
    </row>
    <row r="95" spans="1:15" ht="16.5" thickBot="1">
      <c r="A95" s="46"/>
      <c r="B95" s="48"/>
      <c r="C95" s="48"/>
      <c r="D95" s="48"/>
      <c r="E95" s="48"/>
      <c r="F95" s="48"/>
      <c r="G95" s="48"/>
      <c r="H95" s="48"/>
      <c r="I95" s="100" t="s">
        <v>172</v>
      </c>
      <c r="J95" s="101"/>
      <c r="K95" s="102">
        <f>IF(ISBLANK(D90),"",SUM(K90:K94))</f>
      </c>
      <c r="L95" s="108">
        <f>IF(ISBLANK(E90),"",SUM(L90:L94))</f>
      </c>
      <c r="M95" s="111">
        <f>IF(ISBLANK(F90),"",SUM(M90:M94))</f>
        <v>3</v>
      </c>
      <c r="N95" s="112">
        <f>IF(ISBLANK(F90),"",SUM(N90:N94))</f>
        <v>0</v>
      </c>
      <c r="O95" s="58"/>
    </row>
    <row r="96" spans="1:15" ht="15">
      <c r="A96" s="46"/>
      <c r="B96" s="47" t="s">
        <v>173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58"/>
    </row>
    <row r="97" spans="1:15" ht="15">
      <c r="A97" s="46"/>
      <c r="B97" s="103" t="s">
        <v>174</v>
      </c>
      <c r="C97" s="103"/>
      <c r="D97" s="103" t="s">
        <v>175</v>
      </c>
      <c r="E97" s="104"/>
      <c r="F97" s="103"/>
      <c r="G97" s="103" t="s">
        <v>176</v>
      </c>
      <c r="H97" s="104"/>
      <c r="I97" s="103"/>
      <c r="J97" s="32" t="s">
        <v>177</v>
      </c>
      <c r="K97" s="36"/>
      <c r="L97" s="48"/>
      <c r="M97" s="48"/>
      <c r="N97" s="48"/>
      <c r="O97" s="58"/>
    </row>
    <row r="98" spans="1:15" ht="18.75" thickBot="1">
      <c r="A98" s="46"/>
      <c r="B98" s="48"/>
      <c r="C98" s="48"/>
      <c r="D98" s="48"/>
      <c r="E98" s="48"/>
      <c r="F98" s="48"/>
      <c r="G98" s="48"/>
      <c r="H98" s="48"/>
      <c r="I98" s="48"/>
      <c r="J98" s="133" t="str">
        <f>IF(M95=3,C82,IF(N95=3,G82,""))</f>
        <v>TIP-70 1</v>
      </c>
      <c r="K98" s="134"/>
      <c r="L98" s="134"/>
      <c r="M98" s="134"/>
      <c r="N98" s="135"/>
      <c r="O98" s="58"/>
    </row>
    <row r="99" spans="1:15" ht="18.75" thickTop="1">
      <c r="A99" s="105"/>
      <c r="B99" s="106"/>
      <c r="C99" s="106"/>
      <c r="D99" s="106"/>
      <c r="E99" s="106"/>
      <c r="F99" s="106"/>
      <c r="G99" s="106"/>
      <c r="H99" s="106"/>
      <c r="I99" s="106"/>
      <c r="J99" s="113"/>
      <c r="K99" s="113"/>
      <c r="L99" s="113"/>
      <c r="M99" s="113"/>
      <c r="N99" s="113"/>
      <c r="O99" s="107"/>
    </row>
    <row r="101" spans="1:15" ht="15.75">
      <c r="A101" s="41"/>
      <c r="B101" s="42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5"/>
    </row>
    <row r="102" spans="1:15" ht="15.75">
      <c r="A102" s="46"/>
      <c r="B102" s="36"/>
      <c r="C102" s="47" t="s">
        <v>135</v>
      </c>
      <c r="D102" s="48"/>
      <c r="E102" s="48"/>
      <c r="F102" s="36"/>
      <c r="G102" s="49" t="s">
        <v>136</v>
      </c>
      <c r="H102" s="50"/>
      <c r="I102" s="118" t="s">
        <v>178</v>
      </c>
      <c r="J102" s="119"/>
      <c r="K102" s="119"/>
      <c r="L102" s="119"/>
      <c r="M102" s="119"/>
      <c r="N102" s="120"/>
      <c r="O102" s="51"/>
    </row>
    <row r="103" spans="1:15" ht="20.25">
      <c r="A103" s="46"/>
      <c r="B103" s="52"/>
      <c r="C103" s="53" t="s">
        <v>137</v>
      </c>
      <c r="D103" s="48"/>
      <c r="E103" s="48"/>
      <c r="F103" s="36"/>
      <c r="G103" s="49" t="s">
        <v>138</v>
      </c>
      <c r="H103" s="50"/>
      <c r="I103" s="118" t="s">
        <v>14</v>
      </c>
      <c r="J103" s="119"/>
      <c r="K103" s="119"/>
      <c r="L103" s="119"/>
      <c r="M103" s="119"/>
      <c r="N103" s="120"/>
      <c r="O103" s="51"/>
    </row>
    <row r="104" spans="1:15" ht="15">
      <c r="A104" s="46"/>
      <c r="B104" s="48"/>
      <c r="C104" s="54" t="s">
        <v>139</v>
      </c>
      <c r="D104" s="48"/>
      <c r="E104" s="48"/>
      <c r="F104" s="48"/>
      <c r="G104" s="49" t="s">
        <v>140</v>
      </c>
      <c r="H104" s="55"/>
      <c r="I104" s="118" t="s">
        <v>202</v>
      </c>
      <c r="J104" s="118"/>
      <c r="K104" s="118"/>
      <c r="L104" s="118"/>
      <c r="M104" s="118"/>
      <c r="N104" s="121"/>
      <c r="O104" s="51"/>
    </row>
    <row r="105" spans="1:15" ht="15.75">
      <c r="A105" s="46"/>
      <c r="B105" s="48"/>
      <c r="C105" s="48"/>
      <c r="D105" s="48"/>
      <c r="E105" s="48"/>
      <c r="F105" s="48"/>
      <c r="G105" s="49" t="s">
        <v>141</v>
      </c>
      <c r="H105" s="50"/>
      <c r="I105" s="122">
        <v>41951</v>
      </c>
      <c r="J105" s="123"/>
      <c r="K105" s="123"/>
      <c r="L105" s="56" t="s">
        <v>142</v>
      </c>
      <c r="M105" s="124">
        <v>0.5</v>
      </c>
      <c r="N105" s="121"/>
      <c r="O105" s="51"/>
    </row>
    <row r="106" spans="1:15" ht="15">
      <c r="A106" s="46"/>
      <c r="B106" s="36"/>
      <c r="C106" s="57" t="s">
        <v>143</v>
      </c>
      <c r="D106" s="48"/>
      <c r="E106" s="48"/>
      <c r="F106" s="48"/>
      <c r="G106" s="57" t="s">
        <v>143</v>
      </c>
      <c r="H106" s="48"/>
      <c r="I106" s="48"/>
      <c r="J106" s="48"/>
      <c r="K106" s="48"/>
      <c r="L106" s="48"/>
      <c r="M106" s="48"/>
      <c r="N106" s="48"/>
      <c r="O106" s="58"/>
    </row>
    <row r="107" spans="1:15" ht="15.75">
      <c r="A107" s="51"/>
      <c r="B107" s="59" t="s">
        <v>144</v>
      </c>
      <c r="C107" s="125" t="s">
        <v>97</v>
      </c>
      <c r="D107" s="126"/>
      <c r="E107" s="60"/>
      <c r="F107" s="61" t="s">
        <v>145</v>
      </c>
      <c r="G107" s="125" t="s">
        <v>12</v>
      </c>
      <c r="H107" s="127"/>
      <c r="I107" s="127"/>
      <c r="J107" s="127"/>
      <c r="K107" s="127"/>
      <c r="L107" s="127"/>
      <c r="M107" s="127"/>
      <c r="N107" s="128"/>
      <c r="O107" s="51"/>
    </row>
    <row r="108" spans="1:15" ht="15">
      <c r="A108" s="51"/>
      <c r="B108" s="62" t="s">
        <v>146</v>
      </c>
      <c r="C108" s="129" t="s">
        <v>43</v>
      </c>
      <c r="D108" s="130"/>
      <c r="E108" s="63"/>
      <c r="F108" s="64" t="s">
        <v>148</v>
      </c>
      <c r="G108" s="129" t="s">
        <v>208</v>
      </c>
      <c r="H108" s="119"/>
      <c r="I108" s="119"/>
      <c r="J108" s="119"/>
      <c r="K108" s="119"/>
      <c r="L108" s="119"/>
      <c r="M108" s="119"/>
      <c r="N108" s="120"/>
      <c r="O108" s="51"/>
    </row>
    <row r="109" spans="1:15" ht="15">
      <c r="A109" s="51"/>
      <c r="B109" s="65" t="s">
        <v>150</v>
      </c>
      <c r="C109" s="129" t="s">
        <v>44</v>
      </c>
      <c r="D109" s="130"/>
      <c r="E109" s="63"/>
      <c r="F109" s="66" t="s">
        <v>152</v>
      </c>
      <c r="G109" s="129" t="s">
        <v>209</v>
      </c>
      <c r="H109" s="119"/>
      <c r="I109" s="119"/>
      <c r="J109" s="119"/>
      <c r="K109" s="119"/>
      <c r="L109" s="119"/>
      <c r="M109" s="119"/>
      <c r="N109" s="120"/>
      <c r="O109" s="51"/>
    </row>
    <row r="110" spans="1:15" ht="15">
      <c r="A110" s="46"/>
      <c r="B110" s="67" t="s">
        <v>154</v>
      </c>
      <c r="C110" s="68"/>
      <c r="D110" s="69"/>
      <c r="E110" s="70"/>
      <c r="F110" s="67" t="s">
        <v>154</v>
      </c>
      <c r="G110" s="71"/>
      <c r="H110" s="71"/>
      <c r="I110" s="71"/>
      <c r="J110" s="71"/>
      <c r="K110" s="71"/>
      <c r="L110" s="71"/>
      <c r="M110" s="71"/>
      <c r="N110" s="71"/>
      <c r="O110" s="58"/>
    </row>
    <row r="111" spans="1:15" ht="15">
      <c r="A111" s="51"/>
      <c r="B111" s="62"/>
      <c r="C111" s="129" t="s">
        <v>44</v>
      </c>
      <c r="D111" s="130"/>
      <c r="E111" s="63"/>
      <c r="F111" s="64"/>
      <c r="G111" s="129" t="s">
        <v>208</v>
      </c>
      <c r="H111" s="119"/>
      <c r="I111" s="119"/>
      <c r="J111" s="119"/>
      <c r="K111" s="119"/>
      <c r="L111" s="119"/>
      <c r="M111" s="119"/>
      <c r="N111" s="120"/>
      <c r="O111" s="51"/>
    </row>
    <row r="112" spans="1:15" ht="15">
      <c r="A112" s="51"/>
      <c r="B112" s="72"/>
      <c r="C112" s="129" t="s">
        <v>43</v>
      </c>
      <c r="D112" s="130"/>
      <c r="E112" s="63"/>
      <c r="F112" s="73"/>
      <c r="G112" s="129" t="s">
        <v>209</v>
      </c>
      <c r="H112" s="119"/>
      <c r="I112" s="119"/>
      <c r="J112" s="119"/>
      <c r="K112" s="119"/>
      <c r="L112" s="119"/>
      <c r="M112" s="119"/>
      <c r="N112" s="120"/>
      <c r="O112" s="51"/>
    </row>
    <row r="113" spans="1:15" ht="15.75">
      <c r="A113" s="46"/>
      <c r="B113" s="48"/>
      <c r="C113" s="48"/>
      <c r="D113" s="48"/>
      <c r="E113" s="48"/>
      <c r="F113" s="74" t="s">
        <v>157</v>
      </c>
      <c r="G113" s="57"/>
      <c r="H113" s="57"/>
      <c r="I113" s="57"/>
      <c r="J113" s="48"/>
      <c r="K113" s="48"/>
      <c r="L113" s="48"/>
      <c r="M113" s="75"/>
      <c r="N113" s="36"/>
      <c r="O113" s="58"/>
    </row>
    <row r="114" spans="1:15" ht="15">
      <c r="A114" s="46"/>
      <c r="B114" s="76" t="s">
        <v>158</v>
      </c>
      <c r="C114" s="48"/>
      <c r="D114" s="48"/>
      <c r="E114" s="48"/>
      <c r="F114" s="77" t="s">
        <v>159</v>
      </c>
      <c r="G114" s="77" t="s">
        <v>160</v>
      </c>
      <c r="H114" s="77" t="s">
        <v>161</v>
      </c>
      <c r="I114" s="77" t="s">
        <v>162</v>
      </c>
      <c r="J114" s="77" t="s">
        <v>163</v>
      </c>
      <c r="K114" s="131" t="s">
        <v>164</v>
      </c>
      <c r="L114" s="132"/>
      <c r="M114" s="78" t="s">
        <v>165</v>
      </c>
      <c r="N114" s="79" t="s">
        <v>166</v>
      </c>
      <c r="O114" s="51"/>
    </row>
    <row r="115" spans="1:15" ht="15">
      <c r="A115" s="51"/>
      <c r="B115" s="80" t="s">
        <v>167</v>
      </c>
      <c r="C115" s="81" t="str">
        <f>IF(C108&gt;"",C108&amp;" - "&amp;G108,"")</f>
        <v>Järvinen Heikki - Mustonen Juha</v>
      </c>
      <c r="D115" s="82"/>
      <c r="E115" s="83"/>
      <c r="F115" s="84">
        <v>9</v>
      </c>
      <c r="G115" s="84">
        <v>11</v>
      </c>
      <c r="H115" s="84">
        <v>9</v>
      </c>
      <c r="I115" s="84"/>
      <c r="J115" s="84"/>
      <c r="K115" s="85">
        <f>IF(ISBLANK(F115),"",COUNTIF(F115:J115,"&gt;=0"))</f>
        <v>3</v>
      </c>
      <c r="L115" s="86">
        <f>IF(ISBLANK(F115),"",(IF(LEFT(F115,1)="-",1,0)+IF(LEFT(G115,1)="-",1,0)+IF(LEFT(H115,1)="-",1,0)+IF(LEFT(I115,1)="-",1,0)+IF(LEFT(J115,1)="-",1,0)))</f>
        <v>0</v>
      </c>
      <c r="M115" s="87">
        <f aca="true" t="shared" si="4" ref="M115:N119">IF(K115=3,1,"")</f>
        <v>1</v>
      </c>
      <c r="N115" s="88">
        <f t="shared" si="4"/>
      </c>
      <c r="O115" s="51"/>
    </row>
    <row r="116" spans="1:15" ht="15">
      <c r="A116" s="51"/>
      <c r="B116" s="80" t="s">
        <v>168</v>
      </c>
      <c r="C116" s="82" t="str">
        <f>IF(C109&gt;"",C109&amp;" - "&amp;G109,"")</f>
        <v>Voutilainen Timo - Hietikko Jorma</v>
      </c>
      <c r="D116" s="81"/>
      <c r="E116" s="83"/>
      <c r="F116" s="89">
        <v>8</v>
      </c>
      <c r="G116" s="84">
        <v>-14</v>
      </c>
      <c r="H116" s="84">
        <v>7</v>
      </c>
      <c r="I116" s="84">
        <v>10</v>
      </c>
      <c r="J116" s="84"/>
      <c r="K116" s="85">
        <f>IF(ISBLANK(F116),"",COUNTIF(F116:J116,"&gt;=0"))</f>
        <v>3</v>
      </c>
      <c r="L116" s="86">
        <f>IF(ISBLANK(F116),"",(IF(LEFT(F116,1)="-",1,0)+IF(LEFT(G116,1)="-",1,0)+IF(LEFT(H116,1)="-",1,0)+IF(LEFT(I116,1)="-",1,0)+IF(LEFT(J116,1)="-",1,0)))</f>
        <v>1</v>
      </c>
      <c r="M116" s="87">
        <f t="shared" si="4"/>
        <v>1</v>
      </c>
      <c r="N116" s="88">
        <f t="shared" si="4"/>
      </c>
      <c r="O116" s="51"/>
    </row>
    <row r="117" spans="1:15" ht="15">
      <c r="A117" s="51"/>
      <c r="B117" s="90" t="s">
        <v>169</v>
      </c>
      <c r="C117" s="91" t="str">
        <f>IF(C111&gt;"",C111&amp;" / "&amp;C112,"")</f>
        <v>Voutilainen Timo / Järvinen Heikki</v>
      </c>
      <c r="D117" s="92" t="str">
        <f>IF(G111&gt;"",G111&amp;" / "&amp;G112,"")</f>
        <v>Mustonen Juha / Hietikko Jorma</v>
      </c>
      <c r="E117" s="93"/>
      <c r="F117" s="94">
        <v>-9</v>
      </c>
      <c r="G117" s="95">
        <v>4</v>
      </c>
      <c r="H117" s="96">
        <v>10</v>
      </c>
      <c r="I117" s="96">
        <v>5</v>
      </c>
      <c r="J117" s="96"/>
      <c r="K117" s="85">
        <f>IF(ISBLANK(F117),"",COUNTIF(F117:J117,"&gt;=0"))</f>
        <v>3</v>
      </c>
      <c r="L117" s="86">
        <f>IF(ISBLANK(F117),"",(IF(LEFT(F117,1)="-",1,0)+IF(LEFT(G117,1)="-",1,0)+IF(LEFT(H117,1)="-",1,0)+IF(LEFT(I117,1)="-",1,0)+IF(LEFT(J117,1)="-",1,0)))</f>
        <v>1</v>
      </c>
      <c r="M117" s="87">
        <f t="shared" si="4"/>
        <v>1</v>
      </c>
      <c r="N117" s="88">
        <f t="shared" si="4"/>
      </c>
      <c r="O117" s="51"/>
    </row>
    <row r="118" spans="1:15" ht="15">
      <c r="A118" s="51"/>
      <c r="B118" s="80" t="s">
        <v>170</v>
      </c>
      <c r="C118" s="82" t="str">
        <f>IF(C108&gt;"",C108&amp;" - "&amp;G109,"")</f>
        <v>Järvinen Heikki - Hietikko Jorma</v>
      </c>
      <c r="D118" s="81"/>
      <c r="E118" s="83"/>
      <c r="F118" s="97"/>
      <c r="G118" s="84"/>
      <c r="H118" s="84"/>
      <c r="I118" s="84"/>
      <c r="J118" s="98"/>
      <c r="K118" s="85">
        <f>IF(ISBLANK(F118),"",COUNTIF(F118:J118,"&gt;=0"))</f>
      </c>
      <c r="L118" s="86">
        <f>IF(ISBLANK(F118),"",(IF(LEFT(F118,1)="-",1,0)+IF(LEFT(G118,1)="-",1,0)+IF(LEFT(H118,1)="-",1,0)+IF(LEFT(I118,1)="-",1,0)+IF(LEFT(J118,1)="-",1,0)))</f>
      </c>
      <c r="M118" s="87">
        <f t="shared" si="4"/>
      </c>
      <c r="N118" s="88">
        <f t="shared" si="4"/>
      </c>
      <c r="O118" s="51"/>
    </row>
    <row r="119" spans="1:15" ht="15.75" thickBot="1">
      <c r="A119" s="51"/>
      <c r="B119" s="80" t="s">
        <v>171</v>
      </c>
      <c r="C119" s="82" t="str">
        <f>IF(C109&gt;"",C109&amp;" - "&amp;G108,"")</f>
        <v>Voutilainen Timo - Mustonen Juha</v>
      </c>
      <c r="D119" s="81"/>
      <c r="E119" s="83"/>
      <c r="F119" s="98"/>
      <c r="G119" s="84"/>
      <c r="H119" s="98"/>
      <c r="I119" s="84"/>
      <c r="J119" s="84"/>
      <c r="K119" s="85">
        <f>IF(ISBLANK(F119),"",COUNTIF(F119:J119,"&gt;=0"))</f>
      </c>
      <c r="L119" s="99">
        <f>IF(ISBLANK(F119),"",(IF(LEFT(F119,1)="-",1,0)+IF(LEFT(G119,1)="-",1,0)+IF(LEFT(H119,1)="-",1,0)+IF(LEFT(I119,1)="-",1,0)+IF(LEFT(J119,1)="-",1,0)))</f>
      </c>
      <c r="M119" s="109">
        <f t="shared" si="4"/>
      </c>
      <c r="N119" s="110">
        <f t="shared" si="4"/>
      </c>
      <c r="O119" s="51"/>
    </row>
    <row r="120" spans="1:15" ht="16.5" thickBot="1">
      <c r="A120" s="46"/>
      <c r="B120" s="48"/>
      <c r="C120" s="48"/>
      <c r="D120" s="48"/>
      <c r="E120" s="48"/>
      <c r="F120" s="48"/>
      <c r="G120" s="48"/>
      <c r="H120" s="48"/>
      <c r="I120" s="100" t="s">
        <v>172</v>
      </c>
      <c r="J120" s="101"/>
      <c r="K120" s="102">
        <f>IF(ISBLANK(D115),"",SUM(K115:K119))</f>
      </c>
      <c r="L120" s="108">
        <f>IF(ISBLANK(E115),"",SUM(L115:L119))</f>
      </c>
      <c r="M120" s="111">
        <f>IF(ISBLANK(F115),"",SUM(M115:M119))</f>
        <v>3</v>
      </c>
      <c r="N120" s="112">
        <f>IF(ISBLANK(F115),"",SUM(N115:N119))</f>
        <v>0</v>
      </c>
      <c r="O120" s="58"/>
    </row>
    <row r="121" spans="1:15" ht="15">
      <c r="A121" s="46"/>
      <c r="B121" s="47" t="s">
        <v>173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58"/>
    </row>
    <row r="122" spans="1:15" ht="15">
      <c r="A122" s="46"/>
      <c r="B122" s="103" t="s">
        <v>174</v>
      </c>
      <c r="C122" s="103"/>
      <c r="D122" s="103" t="s">
        <v>175</v>
      </c>
      <c r="E122" s="104"/>
      <c r="F122" s="103"/>
      <c r="G122" s="103" t="s">
        <v>176</v>
      </c>
      <c r="H122" s="104"/>
      <c r="I122" s="103"/>
      <c r="J122" s="32" t="s">
        <v>177</v>
      </c>
      <c r="K122" s="36"/>
      <c r="L122" s="48"/>
      <c r="M122" s="48"/>
      <c r="N122" s="48"/>
      <c r="O122" s="58"/>
    </row>
    <row r="123" spans="1:15" ht="18.75" thickBot="1">
      <c r="A123" s="46"/>
      <c r="B123" s="48"/>
      <c r="C123" s="48"/>
      <c r="D123" s="48"/>
      <c r="E123" s="48"/>
      <c r="F123" s="48"/>
      <c r="G123" s="48"/>
      <c r="H123" s="48"/>
      <c r="I123" s="48"/>
      <c r="J123" s="133" t="str">
        <f>IF(M120=3,C107,IF(N120=3,G107,""))</f>
        <v>MPS 1</v>
      </c>
      <c r="K123" s="134"/>
      <c r="L123" s="134"/>
      <c r="M123" s="134"/>
      <c r="N123" s="135"/>
      <c r="O123" s="58"/>
    </row>
    <row r="124" spans="1:15" ht="18.75" thickTop="1">
      <c r="A124" s="105"/>
      <c r="B124" s="106"/>
      <c r="C124" s="106"/>
      <c r="D124" s="106"/>
      <c r="E124" s="106"/>
      <c r="F124" s="106"/>
      <c r="G124" s="106"/>
      <c r="H124" s="106"/>
      <c r="I124" s="106"/>
      <c r="J124" s="113"/>
      <c r="K124" s="113"/>
      <c r="L124" s="113"/>
      <c r="M124" s="113"/>
      <c r="N124" s="113"/>
      <c r="O124" s="107"/>
    </row>
    <row r="126" spans="1:15" ht="15.75">
      <c r="A126" s="41"/>
      <c r="B126" s="42"/>
      <c r="C126" s="43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5"/>
    </row>
    <row r="127" spans="1:15" ht="15.75">
      <c r="A127" s="46"/>
      <c r="B127" s="36"/>
      <c r="C127" s="47" t="s">
        <v>135</v>
      </c>
      <c r="D127" s="48"/>
      <c r="E127" s="48"/>
      <c r="F127" s="36"/>
      <c r="G127" s="49" t="s">
        <v>136</v>
      </c>
      <c r="H127" s="50"/>
      <c r="I127" s="118" t="s">
        <v>178</v>
      </c>
      <c r="J127" s="119"/>
      <c r="K127" s="119"/>
      <c r="L127" s="119"/>
      <c r="M127" s="119"/>
      <c r="N127" s="120"/>
      <c r="O127" s="51"/>
    </row>
    <row r="128" spans="1:15" ht="20.25">
      <c r="A128" s="46"/>
      <c r="B128" s="52"/>
      <c r="C128" s="53" t="s">
        <v>137</v>
      </c>
      <c r="D128" s="48"/>
      <c r="E128" s="48"/>
      <c r="F128" s="36"/>
      <c r="G128" s="49" t="s">
        <v>138</v>
      </c>
      <c r="H128" s="50"/>
      <c r="I128" s="118" t="s">
        <v>14</v>
      </c>
      <c r="J128" s="119"/>
      <c r="K128" s="119"/>
      <c r="L128" s="119"/>
      <c r="M128" s="119"/>
      <c r="N128" s="120"/>
      <c r="O128" s="51"/>
    </row>
    <row r="129" spans="1:15" ht="15">
      <c r="A129" s="46"/>
      <c r="B129" s="48"/>
      <c r="C129" s="54" t="s">
        <v>139</v>
      </c>
      <c r="D129" s="48"/>
      <c r="E129" s="48"/>
      <c r="F129" s="48"/>
      <c r="G129" s="49" t="s">
        <v>140</v>
      </c>
      <c r="H129" s="55"/>
      <c r="I129" s="118" t="s">
        <v>202</v>
      </c>
      <c r="J129" s="118"/>
      <c r="K129" s="118"/>
      <c r="L129" s="118"/>
      <c r="M129" s="118"/>
      <c r="N129" s="121"/>
      <c r="O129" s="51"/>
    </row>
    <row r="130" spans="1:15" ht="15.75">
      <c r="A130" s="46"/>
      <c r="B130" s="48"/>
      <c r="C130" s="48"/>
      <c r="D130" s="48"/>
      <c r="E130" s="48"/>
      <c r="F130" s="48"/>
      <c r="G130" s="49" t="s">
        <v>141</v>
      </c>
      <c r="H130" s="50"/>
      <c r="I130" s="122">
        <v>41951</v>
      </c>
      <c r="J130" s="123"/>
      <c r="K130" s="123"/>
      <c r="L130" s="56" t="s">
        <v>142</v>
      </c>
      <c r="M130" s="124">
        <v>0.5</v>
      </c>
      <c r="N130" s="121"/>
      <c r="O130" s="51"/>
    </row>
    <row r="131" spans="1:15" ht="15">
      <c r="A131" s="46"/>
      <c r="B131" s="36"/>
      <c r="C131" s="57" t="s">
        <v>143</v>
      </c>
      <c r="D131" s="48"/>
      <c r="E131" s="48"/>
      <c r="F131" s="48"/>
      <c r="G131" s="57" t="s">
        <v>143</v>
      </c>
      <c r="H131" s="48"/>
      <c r="I131" s="48"/>
      <c r="J131" s="48"/>
      <c r="K131" s="48"/>
      <c r="L131" s="48"/>
      <c r="M131" s="48"/>
      <c r="N131" s="48"/>
      <c r="O131" s="58"/>
    </row>
    <row r="132" spans="1:15" ht="15.75">
      <c r="A132" s="51"/>
      <c r="B132" s="59" t="s">
        <v>144</v>
      </c>
      <c r="C132" s="125" t="s">
        <v>81</v>
      </c>
      <c r="D132" s="126"/>
      <c r="E132" s="60"/>
      <c r="F132" s="61" t="s">
        <v>145</v>
      </c>
      <c r="G132" s="125" t="s">
        <v>104</v>
      </c>
      <c r="H132" s="127"/>
      <c r="I132" s="127"/>
      <c r="J132" s="127"/>
      <c r="K132" s="127"/>
      <c r="L132" s="127"/>
      <c r="M132" s="127"/>
      <c r="N132" s="128"/>
      <c r="O132" s="51"/>
    </row>
    <row r="133" spans="1:15" ht="15">
      <c r="A133" s="51"/>
      <c r="B133" s="62" t="s">
        <v>146</v>
      </c>
      <c r="C133" s="129" t="s">
        <v>197</v>
      </c>
      <c r="D133" s="130"/>
      <c r="E133" s="63"/>
      <c r="F133" s="64" t="s">
        <v>148</v>
      </c>
      <c r="G133" s="129" t="s">
        <v>61</v>
      </c>
      <c r="H133" s="119"/>
      <c r="I133" s="119"/>
      <c r="J133" s="119"/>
      <c r="K133" s="119"/>
      <c r="L133" s="119"/>
      <c r="M133" s="119"/>
      <c r="N133" s="120"/>
      <c r="O133" s="51"/>
    </row>
    <row r="134" spans="1:15" ht="15">
      <c r="A134" s="51"/>
      <c r="B134" s="65" t="s">
        <v>150</v>
      </c>
      <c r="C134" s="129" t="s">
        <v>196</v>
      </c>
      <c r="D134" s="130"/>
      <c r="E134" s="63"/>
      <c r="F134" s="66" t="s">
        <v>152</v>
      </c>
      <c r="G134" s="129" t="s">
        <v>60</v>
      </c>
      <c r="H134" s="119"/>
      <c r="I134" s="119"/>
      <c r="J134" s="119"/>
      <c r="K134" s="119"/>
      <c r="L134" s="119"/>
      <c r="M134" s="119"/>
      <c r="N134" s="120"/>
      <c r="O134" s="51"/>
    </row>
    <row r="135" spans="1:15" ht="15">
      <c r="A135" s="46"/>
      <c r="B135" s="67" t="s">
        <v>154</v>
      </c>
      <c r="C135" s="68"/>
      <c r="D135" s="69"/>
      <c r="E135" s="70"/>
      <c r="F135" s="67" t="s">
        <v>154</v>
      </c>
      <c r="G135" s="71"/>
      <c r="H135" s="71"/>
      <c r="I135" s="71"/>
      <c r="J135" s="71"/>
      <c r="K135" s="71"/>
      <c r="L135" s="71"/>
      <c r="M135" s="71"/>
      <c r="N135" s="71"/>
      <c r="O135" s="58"/>
    </row>
    <row r="136" spans="1:15" ht="15">
      <c r="A136" s="51"/>
      <c r="B136" s="62"/>
      <c r="C136" s="129" t="s">
        <v>196</v>
      </c>
      <c r="D136" s="130"/>
      <c r="E136" s="63"/>
      <c r="F136" s="64"/>
      <c r="G136" s="129" t="s">
        <v>61</v>
      </c>
      <c r="H136" s="119"/>
      <c r="I136" s="119"/>
      <c r="J136" s="119"/>
      <c r="K136" s="119"/>
      <c r="L136" s="119"/>
      <c r="M136" s="119"/>
      <c r="N136" s="120"/>
      <c r="O136" s="51"/>
    </row>
    <row r="137" spans="1:15" ht="15">
      <c r="A137" s="51"/>
      <c r="B137" s="72"/>
      <c r="C137" s="129" t="s">
        <v>197</v>
      </c>
      <c r="D137" s="130"/>
      <c r="E137" s="63"/>
      <c r="F137" s="73"/>
      <c r="G137" s="129" t="s">
        <v>60</v>
      </c>
      <c r="H137" s="119"/>
      <c r="I137" s="119"/>
      <c r="J137" s="119"/>
      <c r="K137" s="119"/>
      <c r="L137" s="119"/>
      <c r="M137" s="119"/>
      <c r="N137" s="120"/>
      <c r="O137" s="51"/>
    </row>
    <row r="138" spans="1:15" ht="15.75">
      <c r="A138" s="46"/>
      <c r="B138" s="48"/>
      <c r="C138" s="48"/>
      <c r="D138" s="48"/>
      <c r="E138" s="48"/>
      <c r="F138" s="74" t="s">
        <v>157</v>
      </c>
      <c r="G138" s="57"/>
      <c r="H138" s="57"/>
      <c r="I138" s="57"/>
      <c r="J138" s="48"/>
      <c r="K138" s="48"/>
      <c r="L138" s="48"/>
      <c r="M138" s="75"/>
      <c r="N138" s="36"/>
      <c r="O138" s="58"/>
    </row>
    <row r="139" spans="1:15" ht="15">
      <c r="A139" s="46"/>
      <c r="B139" s="76" t="s">
        <v>158</v>
      </c>
      <c r="C139" s="48"/>
      <c r="D139" s="48"/>
      <c r="E139" s="48"/>
      <c r="F139" s="77" t="s">
        <v>159</v>
      </c>
      <c r="G139" s="77" t="s">
        <v>160</v>
      </c>
      <c r="H139" s="77" t="s">
        <v>161</v>
      </c>
      <c r="I139" s="77" t="s">
        <v>162</v>
      </c>
      <c r="J139" s="77" t="s">
        <v>163</v>
      </c>
      <c r="K139" s="131" t="s">
        <v>164</v>
      </c>
      <c r="L139" s="132"/>
      <c r="M139" s="78" t="s">
        <v>165</v>
      </c>
      <c r="N139" s="79" t="s">
        <v>166</v>
      </c>
      <c r="O139" s="51"/>
    </row>
    <row r="140" spans="1:15" ht="15">
      <c r="A140" s="51"/>
      <c r="B140" s="80" t="s">
        <v>167</v>
      </c>
      <c r="C140" s="81" t="str">
        <f>IF(C133&gt;"",C133&amp;" - "&amp;G133,"")</f>
        <v>Kurvinen Matti - Lunden Kimmo</v>
      </c>
      <c r="D140" s="82"/>
      <c r="E140" s="83"/>
      <c r="F140" s="84">
        <v>5</v>
      </c>
      <c r="G140" s="84">
        <v>4</v>
      </c>
      <c r="H140" s="84">
        <v>5</v>
      </c>
      <c r="I140" s="84"/>
      <c r="J140" s="84"/>
      <c r="K140" s="85">
        <f>IF(ISBLANK(F140),"",COUNTIF(F140:J140,"&gt;=0"))</f>
        <v>3</v>
      </c>
      <c r="L140" s="86">
        <f>IF(ISBLANK(F140),"",(IF(LEFT(F140,1)="-",1,0)+IF(LEFT(G140,1)="-",1,0)+IF(LEFT(H140,1)="-",1,0)+IF(LEFT(I140,1)="-",1,0)+IF(LEFT(J140,1)="-",1,0)))</f>
        <v>0</v>
      </c>
      <c r="M140" s="87">
        <f aca="true" t="shared" si="5" ref="M140:N144">IF(K140=3,1,"")</f>
        <v>1</v>
      </c>
      <c r="N140" s="88">
        <f t="shared" si="5"/>
      </c>
      <c r="O140" s="51"/>
    </row>
    <row r="141" spans="1:15" ht="15">
      <c r="A141" s="51"/>
      <c r="B141" s="80" t="s">
        <v>168</v>
      </c>
      <c r="C141" s="82" t="str">
        <f>IF(C134&gt;"",C134&amp;" - "&amp;G134,"")</f>
        <v>Hallbäck Thomas - Brander Richard</v>
      </c>
      <c r="D141" s="81"/>
      <c r="E141" s="83"/>
      <c r="F141" s="89">
        <v>8</v>
      </c>
      <c r="G141" s="84">
        <v>5</v>
      </c>
      <c r="H141" s="84">
        <v>5</v>
      </c>
      <c r="I141" s="84"/>
      <c r="J141" s="84"/>
      <c r="K141" s="85">
        <f>IF(ISBLANK(F141),"",COUNTIF(F141:J141,"&gt;=0"))</f>
        <v>3</v>
      </c>
      <c r="L141" s="86">
        <f>IF(ISBLANK(F141),"",(IF(LEFT(F141,1)="-",1,0)+IF(LEFT(G141,1)="-",1,0)+IF(LEFT(H141,1)="-",1,0)+IF(LEFT(I141,1)="-",1,0)+IF(LEFT(J141,1)="-",1,0)))</f>
        <v>0</v>
      </c>
      <c r="M141" s="87">
        <f t="shared" si="5"/>
        <v>1</v>
      </c>
      <c r="N141" s="88">
        <f t="shared" si="5"/>
      </c>
      <c r="O141" s="51"/>
    </row>
    <row r="142" spans="1:15" ht="15">
      <c r="A142" s="51"/>
      <c r="B142" s="90" t="s">
        <v>169</v>
      </c>
      <c r="C142" s="91" t="str">
        <f>IF(C136&gt;"",C136&amp;" / "&amp;C137,"")</f>
        <v>Hallbäck Thomas / Kurvinen Matti</v>
      </c>
      <c r="D142" s="92" t="str">
        <f>IF(G136&gt;"",G136&amp;" / "&amp;G137,"")</f>
        <v>Lunden Kimmo / Brander Richard</v>
      </c>
      <c r="E142" s="93"/>
      <c r="F142" s="94">
        <v>11</v>
      </c>
      <c r="G142" s="95">
        <v>4</v>
      </c>
      <c r="H142" s="96">
        <v>1</v>
      </c>
      <c r="I142" s="96"/>
      <c r="J142" s="96"/>
      <c r="K142" s="85">
        <f>IF(ISBLANK(F142),"",COUNTIF(F142:J142,"&gt;=0"))</f>
        <v>3</v>
      </c>
      <c r="L142" s="86">
        <f>IF(ISBLANK(F142),"",(IF(LEFT(F142,1)="-",1,0)+IF(LEFT(G142,1)="-",1,0)+IF(LEFT(H142,1)="-",1,0)+IF(LEFT(I142,1)="-",1,0)+IF(LEFT(J142,1)="-",1,0)))</f>
        <v>0</v>
      </c>
      <c r="M142" s="87">
        <f t="shared" si="5"/>
        <v>1</v>
      </c>
      <c r="N142" s="88">
        <f t="shared" si="5"/>
      </c>
      <c r="O142" s="51"/>
    </row>
    <row r="143" spans="1:15" ht="15">
      <c r="A143" s="51"/>
      <c r="B143" s="80" t="s">
        <v>170</v>
      </c>
      <c r="C143" s="82" t="str">
        <f>IF(C133&gt;"",C133&amp;" - "&amp;G134,"")</f>
        <v>Kurvinen Matti - Brander Richard</v>
      </c>
      <c r="D143" s="81"/>
      <c r="E143" s="83"/>
      <c r="F143" s="97"/>
      <c r="G143" s="84"/>
      <c r="H143" s="84"/>
      <c r="I143" s="84"/>
      <c r="J143" s="98"/>
      <c r="K143" s="85">
        <f>IF(ISBLANK(F143),"",COUNTIF(F143:J143,"&gt;=0"))</f>
      </c>
      <c r="L143" s="86">
        <f>IF(ISBLANK(F143),"",(IF(LEFT(F143,1)="-",1,0)+IF(LEFT(G143,1)="-",1,0)+IF(LEFT(H143,1)="-",1,0)+IF(LEFT(I143,1)="-",1,0)+IF(LEFT(J143,1)="-",1,0)))</f>
      </c>
      <c r="M143" s="87">
        <f t="shared" si="5"/>
      </c>
      <c r="N143" s="88">
        <f t="shared" si="5"/>
      </c>
      <c r="O143" s="51"/>
    </row>
    <row r="144" spans="1:15" ht="15.75" thickBot="1">
      <c r="A144" s="51"/>
      <c r="B144" s="80" t="s">
        <v>171</v>
      </c>
      <c r="C144" s="82" t="str">
        <f>IF(C134&gt;"",C134&amp;" - "&amp;G133,"")</f>
        <v>Hallbäck Thomas - Lunden Kimmo</v>
      </c>
      <c r="D144" s="81"/>
      <c r="E144" s="83"/>
      <c r="F144" s="98"/>
      <c r="G144" s="84"/>
      <c r="H144" s="98"/>
      <c r="I144" s="84"/>
      <c r="J144" s="84"/>
      <c r="K144" s="85">
        <f>IF(ISBLANK(F144),"",COUNTIF(F144:J144,"&gt;=0"))</f>
      </c>
      <c r="L144" s="99">
        <f>IF(ISBLANK(F144),"",(IF(LEFT(F144,1)="-",1,0)+IF(LEFT(G144,1)="-",1,0)+IF(LEFT(H144,1)="-",1,0)+IF(LEFT(I144,1)="-",1,0)+IF(LEFT(J144,1)="-",1,0)))</f>
      </c>
      <c r="M144" s="109">
        <f t="shared" si="5"/>
      </c>
      <c r="N144" s="110">
        <f t="shared" si="5"/>
      </c>
      <c r="O144" s="51"/>
    </row>
    <row r="145" spans="1:15" ht="16.5" thickBot="1">
      <c r="A145" s="46"/>
      <c r="B145" s="48"/>
      <c r="C145" s="48"/>
      <c r="D145" s="48"/>
      <c r="E145" s="48"/>
      <c r="F145" s="48"/>
      <c r="G145" s="48"/>
      <c r="H145" s="48"/>
      <c r="I145" s="100" t="s">
        <v>172</v>
      </c>
      <c r="J145" s="101"/>
      <c r="K145" s="102">
        <f>IF(ISBLANK(D140),"",SUM(K140:K144))</f>
      </c>
      <c r="L145" s="108">
        <f>IF(ISBLANK(E140),"",SUM(L140:L144))</f>
      </c>
      <c r="M145" s="111">
        <f>IF(ISBLANK(F140),"",SUM(M140:M144))</f>
        <v>3</v>
      </c>
      <c r="N145" s="112">
        <f>IF(ISBLANK(F140),"",SUM(N140:N144))</f>
        <v>0</v>
      </c>
      <c r="O145" s="58"/>
    </row>
    <row r="146" spans="1:15" ht="15">
      <c r="A146" s="46"/>
      <c r="B146" s="47" t="s">
        <v>173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58"/>
    </row>
    <row r="147" spans="1:15" ht="15">
      <c r="A147" s="46"/>
      <c r="B147" s="103" t="s">
        <v>174</v>
      </c>
      <c r="C147" s="103"/>
      <c r="D147" s="103" t="s">
        <v>175</v>
      </c>
      <c r="E147" s="104"/>
      <c r="F147" s="103"/>
      <c r="G147" s="103" t="s">
        <v>176</v>
      </c>
      <c r="H147" s="104"/>
      <c r="I147" s="103"/>
      <c r="J147" s="32" t="s">
        <v>177</v>
      </c>
      <c r="K147" s="36"/>
      <c r="L147" s="48"/>
      <c r="M147" s="48"/>
      <c r="N147" s="48"/>
      <c r="O147" s="58"/>
    </row>
    <row r="148" spans="1:15" ht="18.75" thickBot="1">
      <c r="A148" s="46"/>
      <c r="B148" s="48"/>
      <c r="C148" s="48"/>
      <c r="D148" s="48"/>
      <c r="E148" s="48"/>
      <c r="F148" s="48"/>
      <c r="G148" s="48"/>
      <c r="H148" s="48"/>
      <c r="I148" s="48"/>
      <c r="J148" s="133" t="str">
        <f>IF(M145=3,C132,IF(N145=3,G132,""))</f>
        <v>MBF</v>
      </c>
      <c r="K148" s="134"/>
      <c r="L148" s="134"/>
      <c r="M148" s="134"/>
      <c r="N148" s="135"/>
      <c r="O148" s="58"/>
    </row>
    <row r="149" spans="1:15" ht="18.75" thickTop="1">
      <c r="A149" s="105"/>
      <c r="B149" s="106"/>
      <c r="C149" s="106"/>
      <c r="D149" s="106"/>
      <c r="E149" s="106"/>
      <c r="F149" s="106"/>
      <c r="G149" s="106"/>
      <c r="H149" s="106"/>
      <c r="I149" s="106"/>
      <c r="J149" s="113"/>
      <c r="K149" s="113"/>
      <c r="L149" s="113"/>
      <c r="M149" s="113"/>
      <c r="N149" s="113"/>
      <c r="O149" s="107"/>
    </row>
    <row r="151" spans="1:15" ht="15.75">
      <c r="A151" s="41"/>
      <c r="B151" s="42"/>
      <c r="C151" s="43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5"/>
    </row>
    <row r="152" spans="1:15" ht="15.75">
      <c r="A152" s="46"/>
      <c r="B152" s="36"/>
      <c r="C152" s="47" t="s">
        <v>135</v>
      </c>
      <c r="D152" s="48"/>
      <c r="E152" s="48"/>
      <c r="F152" s="36"/>
      <c r="G152" s="49" t="s">
        <v>136</v>
      </c>
      <c r="H152" s="50"/>
      <c r="I152" s="118" t="s">
        <v>178</v>
      </c>
      <c r="J152" s="119"/>
      <c r="K152" s="119"/>
      <c r="L152" s="119"/>
      <c r="M152" s="119"/>
      <c r="N152" s="120"/>
      <c r="O152" s="51"/>
    </row>
    <row r="153" spans="1:15" ht="20.25">
      <c r="A153" s="46"/>
      <c r="B153" s="52"/>
      <c r="C153" s="53" t="s">
        <v>137</v>
      </c>
      <c r="D153" s="48"/>
      <c r="E153" s="48"/>
      <c r="F153" s="36"/>
      <c r="G153" s="49" t="s">
        <v>138</v>
      </c>
      <c r="H153" s="50"/>
      <c r="I153" s="118" t="s">
        <v>14</v>
      </c>
      <c r="J153" s="119"/>
      <c r="K153" s="119"/>
      <c r="L153" s="119"/>
      <c r="M153" s="119"/>
      <c r="N153" s="120"/>
      <c r="O153" s="51"/>
    </row>
    <row r="154" spans="1:15" ht="15">
      <c r="A154" s="46"/>
      <c r="B154" s="48"/>
      <c r="C154" s="54" t="s">
        <v>139</v>
      </c>
      <c r="D154" s="48"/>
      <c r="E154" s="48"/>
      <c r="F154" s="48"/>
      <c r="G154" s="49" t="s">
        <v>140</v>
      </c>
      <c r="H154" s="55"/>
      <c r="I154" s="118" t="s">
        <v>202</v>
      </c>
      <c r="J154" s="118"/>
      <c r="K154" s="118"/>
      <c r="L154" s="118"/>
      <c r="M154" s="118"/>
      <c r="N154" s="121"/>
      <c r="O154" s="51"/>
    </row>
    <row r="155" spans="1:15" ht="15.75">
      <c r="A155" s="46"/>
      <c r="B155" s="48"/>
      <c r="C155" s="48"/>
      <c r="D155" s="48"/>
      <c r="E155" s="48"/>
      <c r="F155" s="48"/>
      <c r="G155" s="49" t="s">
        <v>141</v>
      </c>
      <c r="H155" s="50"/>
      <c r="I155" s="122">
        <v>41951</v>
      </c>
      <c r="J155" s="123"/>
      <c r="K155" s="123"/>
      <c r="L155" s="56" t="s">
        <v>142</v>
      </c>
      <c r="M155" s="124">
        <v>0.5</v>
      </c>
      <c r="N155" s="121"/>
      <c r="O155" s="51"/>
    </row>
    <row r="156" spans="1:15" ht="15">
      <c r="A156" s="46"/>
      <c r="B156" s="36"/>
      <c r="C156" s="57" t="s">
        <v>143</v>
      </c>
      <c r="D156" s="48"/>
      <c r="E156" s="48"/>
      <c r="F156" s="48"/>
      <c r="G156" s="57" t="s">
        <v>143</v>
      </c>
      <c r="H156" s="48"/>
      <c r="I156" s="48"/>
      <c r="J156" s="48"/>
      <c r="K156" s="48"/>
      <c r="L156" s="48"/>
      <c r="M156" s="48"/>
      <c r="N156" s="48"/>
      <c r="O156" s="58"/>
    </row>
    <row r="157" spans="1:15" ht="15.75">
      <c r="A157" s="51"/>
      <c r="B157" s="59" t="s">
        <v>144</v>
      </c>
      <c r="C157" s="125" t="s">
        <v>95</v>
      </c>
      <c r="D157" s="126"/>
      <c r="E157" s="60"/>
      <c r="F157" s="61" t="s">
        <v>145</v>
      </c>
      <c r="G157" s="125" t="s">
        <v>180</v>
      </c>
      <c r="H157" s="127"/>
      <c r="I157" s="127"/>
      <c r="J157" s="127"/>
      <c r="K157" s="127"/>
      <c r="L157" s="127"/>
      <c r="M157" s="127"/>
      <c r="N157" s="128"/>
      <c r="O157" s="51"/>
    </row>
    <row r="158" spans="1:15" ht="15">
      <c r="A158" s="51"/>
      <c r="B158" s="62" t="s">
        <v>146</v>
      </c>
      <c r="C158" s="129" t="s">
        <v>15</v>
      </c>
      <c r="D158" s="130"/>
      <c r="E158" s="63"/>
      <c r="F158" s="64" t="s">
        <v>148</v>
      </c>
      <c r="G158" s="129" t="s">
        <v>64</v>
      </c>
      <c r="H158" s="119"/>
      <c r="I158" s="119"/>
      <c r="J158" s="119"/>
      <c r="K158" s="119"/>
      <c r="L158" s="119"/>
      <c r="M158" s="119"/>
      <c r="N158" s="120"/>
      <c r="O158" s="51"/>
    </row>
    <row r="159" spans="1:15" ht="15">
      <c r="A159" s="51"/>
      <c r="B159" s="65" t="s">
        <v>150</v>
      </c>
      <c r="C159" s="129" t="s">
        <v>16</v>
      </c>
      <c r="D159" s="130"/>
      <c r="E159" s="63"/>
      <c r="F159" s="66" t="s">
        <v>152</v>
      </c>
      <c r="G159" s="129" t="s">
        <v>65</v>
      </c>
      <c r="H159" s="119"/>
      <c r="I159" s="119"/>
      <c r="J159" s="119"/>
      <c r="K159" s="119"/>
      <c r="L159" s="119"/>
      <c r="M159" s="119"/>
      <c r="N159" s="120"/>
      <c r="O159" s="51"/>
    </row>
    <row r="160" spans="1:15" ht="15">
      <c r="A160" s="46"/>
      <c r="B160" s="67" t="s">
        <v>154</v>
      </c>
      <c r="C160" s="68"/>
      <c r="D160" s="69"/>
      <c r="E160" s="70"/>
      <c r="F160" s="67" t="s">
        <v>154</v>
      </c>
      <c r="G160" s="71"/>
      <c r="H160" s="71"/>
      <c r="I160" s="71"/>
      <c r="J160" s="71"/>
      <c r="K160" s="71"/>
      <c r="L160" s="71"/>
      <c r="M160" s="71"/>
      <c r="N160" s="71"/>
      <c r="O160" s="58"/>
    </row>
    <row r="161" spans="1:15" ht="15">
      <c r="A161" s="51"/>
      <c r="B161" s="62"/>
      <c r="C161" s="129" t="s">
        <v>15</v>
      </c>
      <c r="D161" s="130"/>
      <c r="E161" s="63"/>
      <c r="F161" s="64"/>
      <c r="G161" s="129" t="s">
        <v>64</v>
      </c>
      <c r="H161" s="119"/>
      <c r="I161" s="119"/>
      <c r="J161" s="119"/>
      <c r="K161" s="119"/>
      <c r="L161" s="119"/>
      <c r="M161" s="119"/>
      <c r="N161" s="120"/>
      <c r="O161" s="51"/>
    </row>
    <row r="162" spans="1:15" ht="15">
      <c r="A162" s="51"/>
      <c r="B162" s="72"/>
      <c r="C162" s="129" t="s">
        <v>16</v>
      </c>
      <c r="D162" s="130"/>
      <c r="E162" s="63"/>
      <c r="F162" s="73"/>
      <c r="G162" s="129" t="s">
        <v>65</v>
      </c>
      <c r="H162" s="119"/>
      <c r="I162" s="119"/>
      <c r="J162" s="119"/>
      <c r="K162" s="119"/>
      <c r="L162" s="119"/>
      <c r="M162" s="119"/>
      <c r="N162" s="120"/>
      <c r="O162" s="51"/>
    </row>
    <row r="163" spans="1:15" ht="15.75">
      <c r="A163" s="46"/>
      <c r="B163" s="48"/>
      <c r="C163" s="48"/>
      <c r="D163" s="48"/>
      <c r="E163" s="48"/>
      <c r="F163" s="74" t="s">
        <v>157</v>
      </c>
      <c r="G163" s="57"/>
      <c r="H163" s="57"/>
      <c r="I163" s="57"/>
      <c r="J163" s="48"/>
      <c r="K163" s="48"/>
      <c r="L163" s="48"/>
      <c r="M163" s="75"/>
      <c r="N163" s="36"/>
      <c r="O163" s="58"/>
    </row>
    <row r="164" spans="1:15" ht="15">
      <c r="A164" s="46"/>
      <c r="B164" s="76" t="s">
        <v>158</v>
      </c>
      <c r="C164" s="48"/>
      <c r="D164" s="48"/>
      <c r="E164" s="48"/>
      <c r="F164" s="77" t="s">
        <v>159</v>
      </c>
      <c r="G164" s="77" t="s">
        <v>160</v>
      </c>
      <c r="H164" s="77" t="s">
        <v>161</v>
      </c>
      <c r="I164" s="77" t="s">
        <v>162</v>
      </c>
      <c r="J164" s="77" t="s">
        <v>163</v>
      </c>
      <c r="K164" s="131" t="s">
        <v>164</v>
      </c>
      <c r="L164" s="132"/>
      <c r="M164" s="78" t="s">
        <v>165</v>
      </c>
      <c r="N164" s="79" t="s">
        <v>166</v>
      </c>
      <c r="O164" s="51"/>
    </row>
    <row r="165" spans="1:15" ht="15">
      <c r="A165" s="51"/>
      <c r="B165" s="80" t="s">
        <v>167</v>
      </c>
      <c r="C165" s="81" t="str">
        <f>IF(C158&gt;"",C158&amp;" - "&amp;G158,"")</f>
        <v>Löppönen Hannu - Pitkänen Terho</v>
      </c>
      <c r="D165" s="82"/>
      <c r="E165" s="83"/>
      <c r="F165" s="84">
        <v>-8</v>
      </c>
      <c r="G165" s="84">
        <v>-9</v>
      </c>
      <c r="H165" s="84">
        <v>-5</v>
      </c>
      <c r="I165" s="84"/>
      <c r="J165" s="84"/>
      <c r="K165" s="85">
        <f>IF(ISBLANK(F165),"",COUNTIF(F165:J165,"&gt;=0"))</f>
        <v>0</v>
      </c>
      <c r="L165" s="86">
        <f>IF(ISBLANK(F165),"",(IF(LEFT(F165,1)="-",1,0)+IF(LEFT(G165,1)="-",1,0)+IF(LEFT(H165,1)="-",1,0)+IF(LEFT(I165,1)="-",1,0)+IF(LEFT(J165,1)="-",1,0)))</f>
        <v>3</v>
      </c>
      <c r="M165" s="87">
        <f aca="true" t="shared" si="6" ref="M165:N169">IF(K165=3,1,"")</f>
      </c>
      <c r="N165" s="88">
        <f t="shared" si="6"/>
        <v>1</v>
      </c>
      <c r="O165" s="51"/>
    </row>
    <row r="166" spans="1:15" ht="15">
      <c r="A166" s="51"/>
      <c r="B166" s="80" t="s">
        <v>168</v>
      </c>
      <c r="C166" s="82" t="str">
        <f>IF(C159&gt;"",C159&amp;" - "&amp;G159,"")</f>
        <v>Puustjärvi Aki - Nuolioja Jouko</v>
      </c>
      <c r="D166" s="81"/>
      <c r="E166" s="83"/>
      <c r="F166" s="89">
        <v>-9</v>
      </c>
      <c r="G166" s="84">
        <v>-2</v>
      </c>
      <c r="H166" s="84">
        <v>-5</v>
      </c>
      <c r="I166" s="84"/>
      <c r="J166" s="84"/>
      <c r="K166" s="85">
        <f>IF(ISBLANK(F166),"",COUNTIF(F166:J166,"&gt;=0"))</f>
        <v>0</v>
      </c>
      <c r="L166" s="86">
        <f>IF(ISBLANK(F166),"",(IF(LEFT(F166,1)="-",1,0)+IF(LEFT(G166,1)="-",1,0)+IF(LEFT(H166,1)="-",1,0)+IF(LEFT(I166,1)="-",1,0)+IF(LEFT(J166,1)="-",1,0)))</f>
        <v>3</v>
      </c>
      <c r="M166" s="87">
        <f t="shared" si="6"/>
      </c>
      <c r="N166" s="88">
        <f t="shared" si="6"/>
        <v>1</v>
      </c>
      <c r="O166" s="51"/>
    </row>
    <row r="167" spans="1:15" ht="15">
      <c r="A167" s="51"/>
      <c r="B167" s="90" t="s">
        <v>169</v>
      </c>
      <c r="C167" s="91" t="str">
        <f>IF(C161&gt;"",C161&amp;" / "&amp;C162,"")</f>
        <v>Löppönen Hannu / Puustjärvi Aki</v>
      </c>
      <c r="D167" s="92" t="str">
        <f>IF(G161&gt;"",G161&amp;" / "&amp;G162,"")</f>
        <v>Pitkänen Terho / Nuolioja Jouko</v>
      </c>
      <c r="E167" s="93"/>
      <c r="F167" s="94">
        <v>-5</v>
      </c>
      <c r="G167" s="95">
        <v>-8</v>
      </c>
      <c r="H167" s="96">
        <v>-3</v>
      </c>
      <c r="I167" s="96"/>
      <c r="J167" s="96"/>
      <c r="K167" s="85">
        <f>IF(ISBLANK(F167),"",COUNTIF(F167:J167,"&gt;=0"))</f>
        <v>0</v>
      </c>
      <c r="L167" s="86">
        <f>IF(ISBLANK(F167),"",(IF(LEFT(F167,1)="-",1,0)+IF(LEFT(G167,1)="-",1,0)+IF(LEFT(H167,1)="-",1,0)+IF(LEFT(I167,1)="-",1,0)+IF(LEFT(J167,1)="-",1,0)))</f>
        <v>3</v>
      </c>
      <c r="M167" s="87">
        <f t="shared" si="6"/>
      </c>
      <c r="N167" s="88">
        <f t="shared" si="6"/>
        <v>1</v>
      </c>
      <c r="O167" s="51"/>
    </row>
    <row r="168" spans="1:15" ht="15">
      <c r="A168" s="51"/>
      <c r="B168" s="80" t="s">
        <v>170</v>
      </c>
      <c r="C168" s="82" t="str">
        <f>IF(C158&gt;"",C158&amp;" - "&amp;G159,"")</f>
        <v>Löppönen Hannu - Nuolioja Jouko</v>
      </c>
      <c r="D168" s="81"/>
      <c r="E168" s="83"/>
      <c r="F168" s="97"/>
      <c r="G168" s="84"/>
      <c r="H168" s="84"/>
      <c r="I168" s="84"/>
      <c r="J168" s="98"/>
      <c r="K168" s="85">
        <f>IF(ISBLANK(F168),"",COUNTIF(F168:J168,"&gt;=0"))</f>
      </c>
      <c r="L168" s="86">
        <f>IF(ISBLANK(F168),"",(IF(LEFT(F168,1)="-",1,0)+IF(LEFT(G168,1)="-",1,0)+IF(LEFT(H168,1)="-",1,0)+IF(LEFT(I168,1)="-",1,0)+IF(LEFT(J168,1)="-",1,0)))</f>
      </c>
      <c r="M168" s="87">
        <f t="shared" si="6"/>
      </c>
      <c r="N168" s="88">
        <f t="shared" si="6"/>
      </c>
      <c r="O168" s="51"/>
    </row>
    <row r="169" spans="1:15" ht="15.75" thickBot="1">
      <c r="A169" s="51"/>
      <c r="B169" s="80" t="s">
        <v>171</v>
      </c>
      <c r="C169" s="82" t="str">
        <f>IF(C159&gt;"",C159&amp;" - "&amp;G158,"")</f>
        <v>Puustjärvi Aki - Pitkänen Terho</v>
      </c>
      <c r="D169" s="81"/>
      <c r="E169" s="83"/>
      <c r="F169" s="98"/>
      <c r="G169" s="84"/>
      <c r="H169" s="98"/>
      <c r="I169" s="84"/>
      <c r="J169" s="84"/>
      <c r="K169" s="85">
        <f>IF(ISBLANK(F169),"",COUNTIF(F169:J169,"&gt;=0"))</f>
      </c>
      <c r="L169" s="99">
        <f>IF(ISBLANK(F169),"",(IF(LEFT(F169,1)="-",1,0)+IF(LEFT(G169,1)="-",1,0)+IF(LEFT(H169,1)="-",1,0)+IF(LEFT(I169,1)="-",1,0)+IF(LEFT(J169,1)="-",1,0)))</f>
      </c>
      <c r="M169" s="109">
        <f t="shared" si="6"/>
      </c>
      <c r="N169" s="110">
        <f t="shared" si="6"/>
      </c>
      <c r="O169" s="51"/>
    </row>
    <row r="170" spans="1:15" ht="16.5" thickBot="1">
      <c r="A170" s="46"/>
      <c r="B170" s="48"/>
      <c r="C170" s="48"/>
      <c r="D170" s="48"/>
      <c r="E170" s="48"/>
      <c r="F170" s="48"/>
      <c r="G170" s="48"/>
      <c r="H170" s="48"/>
      <c r="I170" s="100" t="s">
        <v>172</v>
      </c>
      <c r="J170" s="101"/>
      <c r="K170" s="102">
        <f>IF(ISBLANK(D165),"",SUM(K165:K169))</f>
      </c>
      <c r="L170" s="108">
        <f>IF(ISBLANK(E165),"",SUM(L165:L169))</f>
      </c>
      <c r="M170" s="111">
        <f>IF(ISBLANK(F165),"",SUM(M165:M169))</f>
        <v>0</v>
      </c>
      <c r="N170" s="112">
        <f>IF(ISBLANK(F165),"",SUM(N165:N169))</f>
        <v>3</v>
      </c>
      <c r="O170" s="58"/>
    </row>
    <row r="171" spans="1:15" ht="15">
      <c r="A171" s="46"/>
      <c r="B171" s="47" t="s">
        <v>173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58"/>
    </row>
    <row r="172" spans="1:15" ht="15">
      <c r="A172" s="46"/>
      <c r="B172" s="103" t="s">
        <v>174</v>
      </c>
      <c r="C172" s="103"/>
      <c r="D172" s="103" t="s">
        <v>175</v>
      </c>
      <c r="E172" s="104"/>
      <c r="F172" s="103"/>
      <c r="G172" s="103" t="s">
        <v>176</v>
      </c>
      <c r="H172" s="104"/>
      <c r="I172" s="103"/>
      <c r="J172" s="32" t="s">
        <v>177</v>
      </c>
      <c r="K172" s="36"/>
      <c r="L172" s="48"/>
      <c r="M172" s="48"/>
      <c r="N172" s="48"/>
      <c r="O172" s="58"/>
    </row>
    <row r="173" spans="1:15" ht="18.75" thickBot="1">
      <c r="A173" s="46"/>
      <c r="B173" s="48"/>
      <c r="C173" s="48"/>
      <c r="D173" s="48"/>
      <c r="E173" s="48"/>
      <c r="F173" s="48"/>
      <c r="G173" s="48"/>
      <c r="H173" s="48"/>
      <c r="I173" s="48"/>
      <c r="J173" s="133" t="str">
        <f>IF(M170=3,C157,IF(N170=3,G157,""))</f>
        <v>Wega</v>
      </c>
      <c r="K173" s="134"/>
      <c r="L173" s="134"/>
      <c r="M173" s="134"/>
      <c r="N173" s="135"/>
      <c r="O173" s="58"/>
    </row>
    <row r="174" spans="1:15" ht="18.75" thickTop="1">
      <c r="A174" s="105"/>
      <c r="B174" s="106"/>
      <c r="C174" s="106"/>
      <c r="D174" s="106"/>
      <c r="E174" s="106"/>
      <c r="F174" s="106"/>
      <c r="G174" s="106"/>
      <c r="H174" s="106"/>
      <c r="I174" s="106"/>
      <c r="J174" s="113"/>
      <c r="K174" s="113"/>
      <c r="L174" s="113"/>
      <c r="M174" s="113"/>
      <c r="N174" s="113"/>
      <c r="O174" s="107"/>
    </row>
    <row r="175" spans="1:15" ht="18">
      <c r="A175" s="36"/>
      <c r="B175" s="116"/>
      <c r="C175" s="116"/>
      <c r="D175" s="116"/>
      <c r="E175" s="116"/>
      <c r="F175" s="116"/>
      <c r="G175" s="116"/>
      <c r="H175" s="116"/>
      <c r="I175" s="116"/>
      <c r="J175" s="117"/>
      <c r="K175" s="117"/>
      <c r="L175" s="117"/>
      <c r="M175" s="117"/>
      <c r="N175" s="117"/>
      <c r="O175" s="36"/>
    </row>
    <row r="176" spans="1:15" ht="15.75">
      <c r="A176" s="41"/>
      <c r="B176" s="42"/>
      <c r="C176" s="43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5"/>
    </row>
    <row r="177" spans="1:15" ht="15.75">
      <c r="A177" s="46"/>
      <c r="B177" s="36"/>
      <c r="C177" s="47" t="s">
        <v>135</v>
      </c>
      <c r="D177" s="48"/>
      <c r="E177" s="48"/>
      <c r="F177" s="36"/>
      <c r="G177" s="49" t="s">
        <v>136</v>
      </c>
      <c r="H177" s="50"/>
      <c r="I177" s="118" t="s">
        <v>178</v>
      </c>
      <c r="J177" s="119"/>
      <c r="K177" s="119"/>
      <c r="L177" s="119"/>
      <c r="M177" s="119"/>
      <c r="N177" s="120"/>
      <c r="O177" s="51"/>
    </row>
    <row r="178" spans="1:15" ht="20.25">
      <c r="A178" s="46"/>
      <c r="B178" s="52"/>
      <c r="C178" s="53" t="s">
        <v>137</v>
      </c>
      <c r="D178" s="48"/>
      <c r="E178" s="48"/>
      <c r="F178" s="36"/>
      <c r="G178" s="49" t="s">
        <v>138</v>
      </c>
      <c r="H178" s="50"/>
      <c r="I178" s="118" t="s">
        <v>14</v>
      </c>
      <c r="J178" s="119"/>
      <c r="K178" s="119"/>
      <c r="L178" s="119"/>
      <c r="M178" s="119"/>
      <c r="N178" s="120"/>
      <c r="O178" s="51"/>
    </row>
    <row r="179" spans="1:15" ht="15">
      <c r="A179" s="46"/>
      <c r="B179" s="48"/>
      <c r="C179" s="54" t="s">
        <v>139</v>
      </c>
      <c r="D179" s="48"/>
      <c r="E179" s="48"/>
      <c r="F179" s="48"/>
      <c r="G179" s="49" t="s">
        <v>140</v>
      </c>
      <c r="H179" s="55"/>
      <c r="I179" s="118" t="s">
        <v>202</v>
      </c>
      <c r="J179" s="118"/>
      <c r="K179" s="118"/>
      <c r="L179" s="118"/>
      <c r="M179" s="118"/>
      <c r="N179" s="121"/>
      <c r="O179" s="51"/>
    </row>
    <row r="180" spans="1:15" ht="15.75">
      <c r="A180" s="46"/>
      <c r="B180" s="48"/>
      <c r="C180" s="48"/>
      <c r="D180" s="48"/>
      <c r="E180" s="48"/>
      <c r="F180" s="48"/>
      <c r="G180" s="49" t="s">
        <v>141</v>
      </c>
      <c r="H180" s="50"/>
      <c r="I180" s="122">
        <v>41951</v>
      </c>
      <c r="J180" s="123"/>
      <c r="K180" s="123"/>
      <c r="L180" s="56" t="s">
        <v>142</v>
      </c>
      <c r="M180" s="124">
        <v>0.5</v>
      </c>
      <c r="N180" s="121"/>
      <c r="O180" s="51"/>
    </row>
    <row r="181" spans="1:15" ht="15">
      <c r="A181" s="46"/>
      <c r="B181" s="36"/>
      <c r="C181" s="57" t="s">
        <v>143</v>
      </c>
      <c r="D181" s="48"/>
      <c r="E181" s="48"/>
      <c r="F181" s="48"/>
      <c r="G181" s="57" t="s">
        <v>143</v>
      </c>
      <c r="H181" s="48"/>
      <c r="I181" s="48"/>
      <c r="J181" s="48"/>
      <c r="K181" s="48"/>
      <c r="L181" s="48"/>
      <c r="M181" s="48"/>
      <c r="N181" s="48"/>
      <c r="O181" s="58"/>
    </row>
    <row r="182" spans="1:15" ht="15.75">
      <c r="A182" s="51"/>
      <c r="B182" s="59" t="s">
        <v>144</v>
      </c>
      <c r="C182" s="125" t="s">
        <v>35</v>
      </c>
      <c r="D182" s="126"/>
      <c r="E182" s="60"/>
      <c r="F182" s="61" t="s">
        <v>145</v>
      </c>
      <c r="G182" s="125" t="s">
        <v>99</v>
      </c>
      <c r="H182" s="127"/>
      <c r="I182" s="127"/>
      <c r="J182" s="127"/>
      <c r="K182" s="127"/>
      <c r="L182" s="127"/>
      <c r="M182" s="127"/>
      <c r="N182" s="128"/>
      <c r="O182" s="51"/>
    </row>
    <row r="183" spans="1:15" ht="15">
      <c r="A183" s="51"/>
      <c r="B183" s="62" t="s">
        <v>146</v>
      </c>
      <c r="C183" s="129" t="s">
        <v>34</v>
      </c>
      <c r="D183" s="130"/>
      <c r="E183" s="63"/>
      <c r="F183" s="64" t="s">
        <v>148</v>
      </c>
      <c r="G183" s="129" t="s">
        <v>206</v>
      </c>
      <c r="H183" s="119"/>
      <c r="I183" s="119"/>
      <c r="J183" s="119"/>
      <c r="K183" s="119"/>
      <c r="L183" s="119"/>
      <c r="M183" s="119"/>
      <c r="N183" s="120"/>
      <c r="O183" s="51"/>
    </row>
    <row r="184" spans="1:15" ht="15">
      <c r="A184" s="51"/>
      <c r="B184" s="65" t="s">
        <v>150</v>
      </c>
      <c r="C184" s="129" t="s">
        <v>205</v>
      </c>
      <c r="D184" s="130"/>
      <c r="E184" s="63"/>
      <c r="F184" s="66" t="s">
        <v>152</v>
      </c>
      <c r="G184" s="129" t="s">
        <v>184</v>
      </c>
      <c r="H184" s="119"/>
      <c r="I184" s="119"/>
      <c r="J184" s="119"/>
      <c r="K184" s="119"/>
      <c r="L184" s="119"/>
      <c r="M184" s="119"/>
      <c r="N184" s="120"/>
      <c r="O184" s="51"/>
    </row>
    <row r="185" spans="1:15" ht="15">
      <c r="A185" s="46"/>
      <c r="B185" s="67" t="s">
        <v>154</v>
      </c>
      <c r="C185" s="68"/>
      <c r="D185" s="69"/>
      <c r="E185" s="70"/>
      <c r="F185" s="67" t="s">
        <v>154</v>
      </c>
      <c r="G185" s="71"/>
      <c r="H185" s="71"/>
      <c r="I185" s="71"/>
      <c r="J185" s="71"/>
      <c r="K185" s="71"/>
      <c r="L185" s="71"/>
      <c r="M185" s="71"/>
      <c r="N185" s="71"/>
      <c r="O185" s="58"/>
    </row>
    <row r="186" spans="1:15" ht="15">
      <c r="A186" s="51"/>
      <c r="B186" s="62"/>
      <c r="C186" s="129" t="s">
        <v>34</v>
      </c>
      <c r="D186" s="130"/>
      <c r="E186" s="63"/>
      <c r="F186" s="64"/>
      <c r="G186" s="129" t="s">
        <v>206</v>
      </c>
      <c r="H186" s="119"/>
      <c r="I186" s="119"/>
      <c r="J186" s="119"/>
      <c r="K186" s="119"/>
      <c r="L186" s="119"/>
      <c r="M186" s="119"/>
      <c r="N186" s="120"/>
      <c r="O186" s="51"/>
    </row>
    <row r="187" spans="1:15" ht="15">
      <c r="A187" s="51"/>
      <c r="B187" s="72"/>
      <c r="C187" s="129" t="s">
        <v>205</v>
      </c>
      <c r="D187" s="130"/>
      <c r="E187" s="63"/>
      <c r="F187" s="73"/>
      <c r="G187" s="129" t="s">
        <v>184</v>
      </c>
      <c r="H187" s="119"/>
      <c r="I187" s="119"/>
      <c r="J187" s="119"/>
      <c r="K187" s="119"/>
      <c r="L187" s="119"/>
      <c r="M187" s="119"/>
      <c r="N187" s="120"/>
      <c r="O187" s="51"/>
    </row>
    <row r="188" spans="1:15" ht="15.75">
      <c r="A188" s="46"/>
      <c r="B188" s="48"/>
      <c r="C188" s="48"/>
      <c r="D188" s="48"/>
      <c r="E188" s="48"/>
      <c r="F188" s="74" t="s">
        <v>157</v>
      </c>
      <c r="G188" s="57"/>
      <c r="H188" s="57"/>
      <c r="I188" s="57"/>
      <c r="J188" s="48"/>
      <c r="K188" s="48"/>
      <c r="L188" s="48"/>
      <c r="M188" s="75"/>
      <c r="N188" s="36"/>
      <c r="O188" s="58"/>
    </row>
    <row r="189" spans="1:15" ht="15">
      <c r="A189" s="46"/>
      <c r="B189" s="76" t="s">
        <v>158</v>
      </c>
      <c r="C189" s="48"/>
      <c r="D189" s="48"/>
      <c r="E189" s="48"/>
      <c r="F189" s="77" t="s">
        <v>159</v>
      </c>
      <c r="G189" s="77" t="s">
        <v>160</v>
      </c>
      <c r="H189" s="77" t="s">
        <v>161</v>
      </c>
      <c r="I189" s="77" t="s">
        <v>162</v>
      </c>
      <c r="J189" s="77" t="s">
        <v>163</v>
      </c>
      <c r="K189" s="131" t="s">
        <v>164</v>
      </c>
      <c r="L189" s="132"/>
      <c r="M189" s="78" t="s">
        <v>165</v>
      </c>
      <c r="N189" s="79" t="s">
        <v>166</v>
      </c>
      <c r="O189" s="51"/>
    </row>
    <row r="190" spans="1:15" ht="15">
      <c r="A190" s="51"/>
      <c r="B190" s="80" t="s">
        <v>167</v>
      </c>
      <c r="C190" s="81" t="str">
        <f>IF(C183&gt;"",C183&amp;" - "&amp;G183,"")</f>
        <v>Muinonen Julius - Kansonen Jukka</v>
      </c>
      <c r="D190" s="82"/>
      <c r="E190" s="83"/>
      <c r="F190" s="84">
        <v>9</v>
      </c>
      <c r="G190" s="84">
        <v>12</v>
      </c>
      <c r="H190" s="84">
        <v>7</v>
      </c>
      <c r="I190" s="84"/>
      <c r="J190" s="84"/>
      <c r="K190" s="85">
        <f>IF(ISBLANK(F190),"",COUNTIF(F190:J190,"&gt;=0"))</f>
        <v>3</v>
      </c>
      <c r="L190" s="86">
        <f>IF(ISBLANK(F190),"",(IF(LEFT(F190,1)="-",1,0)+IF(LEFT(G190,1)="-",1,0)+IF(LEFT(H190,1)="-",1,0)+IF(LEFT(I190,1)="-",1,0)+IF(LEFT(J190,1)="-",1,0)))</f>
        <v>0</v>
      </c>
      <c r="M190" s="87">
        <f aca="true" t="shared" si="7" ref="M190:N194">IF(K190=3,1,"")</f>
        <v>1</v>
      </c>
      <c r="N190" s="88">
        <f t="shared" si="7"/>
      </c>
      <c r="O190" s="51"/>
    </row>
    <row r="191" spans="1:15" ht="15">
      <c r="A191" s="51"/>
      <c r="B191" s="80" t="s">
        <v>168</v>
      </c>
      <c r="C191" s="82" t="str">
        <f>IF(C184&gt;"",C184&amp;" - "&amp;G184,"")</f>
        <v>Pitkänen Risto - Kotamäki Petri</v>
      </c>
      <c r="D191" s="81"/>
      <c r="E191" s="83"/>
      <c r="F191" s="89">
        <v>5</v>
      </c>
      <c r="G191" s="84">
        <v>9</v>
      </c>
      <c r="H191" s="84">
        <v>7</v>
      </c>
      <c r="I191" s="84"/>
      <c r="J191" s="84"/>
      <c r="K191" s="85">
        <f>IF(ISBLANK(F191),"",COUNTIF(F191:J191,"&gt;=0"))</f>
        <v>3</v>
      </c>
      <c r="L191" s="86">
        <f>IF(ISBLANK(F191),"",(IF(LEFT(F191,1)="-",1,0)+IF(LEFT(G191,1)="-",1,0)+IF(LEFT(H191,1)="-",1,0)+IF(LEFT(I191,1)="-",1,0)+IF(LEFT(J191,1)="-",1,0)))</f>
        <v>0</v>
      </c>
      <c r="M191" s="87">
        <f t="shared" si="7"/>
        <v>1</v>
      </c>
      <c r="N191" s="88">
        <f t="shared" si="7"/>
      </c>
      <c r="O191" s="51"/>
    </row>
    <row r="192" spans="1:15" ht="15">
      <c r="A192" s="51"/>
      <c r="B192" s="90" t="s">
        <v>169</v>
      </c>
      <c r="C192" s="91" t="str">
        <f>IF(C186&gt;"",C186&amp;" / "&amp;C187,"")</f>
        <v>Muinonen Julius / Pitkänen Risto</v>
      </c>
      <c r="D192" s="92" t="str">
        <f>IF(G186&gt;"",G186&amp;" / "&amp;G187,"")</f>
        <v>Kansonen Jukka / Kotamäki Petri</v>
      </c>
      <c r="E192" s="93"/>
      <c r="F192" s="94">
        <v>5</v>
      </c>
      <c r="G192" s="95">
        <v>6</v>
      </c>
      <c r="H192" s="96">
        <v>-9</v>
      </c>
      <c r="I192" s="96">
        <v>-8</v>
      </c>
      <c r="J192" s="96">
        <v>-10</v>
      </c>
      <c r="K192" s="85">
        <f>IF(ISBLANK(F192),"",COUNTIF(F192:J192,"&gt;=0"))</f>
        <v>2</v>
      </c>
      <c r="L192" s="86">
        <f>IF(ISBLANK(F192),"",(IF(LEFT(F192,1)="-",1,0)+IF(LEFT(G192,1)="-",1,0)+IF(LEFT(H192,1)="-",1,0)+IF(LEFT(I192,1)="-",1,0)+IF(LEFT(J192,1)="-",1,0)))</f>
        <v>3</v>
      </c>
      <c r="M192" s="87">
        <f t="shared" si="7"/>
      </c>
      <c r="N192" s="88">
        <f t="shared" si="7"/>
        <v>1</v>
      </c>
      <c r="O192" s="51"/>
    </row>
    <row r="193" spans="1:15" ht="15">
      <c r="A193" s="51"/>
      <c r="B193" s="80" t="s">
        <v>170</v>
      </c>
      <c r="C193" s="82" t="str">
        <f>IF(C183&gt;"",C183&amp;" - "&amp;G184,"")</f>
        <v>Muinonen Julius - Kotamäki Petri</v>
      </c>
      <c r="D193" s="81"/>
      <c r="E193" s="83"/>
      <c r="F193" s="97">
        <v>2</v>
      </c>
      <c r="G193" s="84">
        <v>4</v>
      </c>
      <c r="H193" s="84">
        <v>11</v>
      </c>
      <c r="I193" s="84"/>
      <c r="J193" s="98"/>
      <c r="K193" s="85">
        <f>IF(ISBLANK(F193),"",COUNTIF(F193:J193,"&gt;=0"))</f>
        <v>3</v>
      </c>
      <c r="L193" s="86">
        <f>IF(ISBLANK(F193),"",(IF(LEFT(F193,1)="-",1,0)+IF(LEFT(G193,1)="-",1,0)+IF(LEFT(H193,1)="-",1,0)+IF(LEFT(I193,1)="-",1,0)+IF(LEFT(J193,1)="-",1,0)))</f>
        <v>0</v>
      </c>
      <c r="M193" s="87">
        <f t="shared" si="7"/>
        <v>1</v>
      </c>
      <c r="N193" s="88">
        <f t="shared" si="7"/>
      </c>
      <c r="O193" s="51"/>
    </row>
    <row r="194" spans="1:15" ht="15.75" thickBot="1">
      <c r="A194" s="51"/>
      <c r="B194" s="80" t="s">
        <v>171</v>
      </c>
      <c r="C194" s="82" t="str">
        <f>IF(C184&gt;"",C184&amp;" - "&amp;G183,"")</f>
        <v>Pitkänen Risto - Kansonen Jukka</v>
      </c>
      <c r="D194" s="81"/>
      <c r="E194" s="83"/>
      <c r="F194" s="98"/>
      <c r="G194" s="84"/>
      <c r="H194" s="98"/>
      <c r="I194" s="84"/>
      <c r="J194" s="84"/>
      <c r="K194" s="85">
        <f>IF(ISBLANK(F194),"",COUNTIF(F194:J194,"&gt;=0"))</f>
      </c>
      <c r="L194" s="99">
        <f>IF(ISBLANK(F194),"",(IF(LEFT(F194,1)="-",1,0)+IF(LEFT(G194,1)="-",1,0)+IF(LEFT(H194,1)="-",1,0)+IF(LEFT(I194,1)="-",1,0)+IF(LEFT(J194,1)="-",1,0)))</f>
      </c>
      <c r="M194" s="109">
        <f t="shared" si="7"/>
      </c>
      <c r="N194" s="110">
        <f t="shared" si="7"/>
      </c>
      <c r="O194" s="51"/>
    </row>
    <row r="195" spans="1:15" ht="16.5" thickBot="1">
      <c r="A195" s="46"/>
      <c r="B195" s="48"/>
      <c r="C195" s="48"/>
      <c r="D195" s="48"/>
      <c r="E195" s="48"/>
      <c r="F195" s="48"/>
      <c r="G195" s="48"/>
      <c r="H195" s="48"/>
      <c r="I195" s="100" t="s">
        <v>172</v>
      </c>
      <c r="J195" s="101"/>
      <c r="K195" s="102">
        <f>IF(ISBLANK(D190),"",SUM(K190:K194))</f>
      </c>
      <c r="L195" s="108">
        <f>IF(ISBLANK(E190),"",SUM(L190:L194))</f>
      </c>
      <c r="M195" s="111">
        <f>IF(ISBLANK(F190),"",SUM(M190:M194))</f>
        <v>3</v>
      </c>
      <c r="N195" s="112">
        <f>IF(ISBLANK(F190),"",SUM(N190:N194))</f>
        <v>1</v>
      </c>
      <c r="O195" s="58"/>
    </row>
    <row r="196" spans="1:15" ht="15">
      <c r="A196" s="46"/>
      <c r="B196" s="47" t="s">
        <v>173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58"/>
    </row>
    <row r="197" spans="1:15" ht="15">
      <c r="A197" s="46"/>
      <c r="B197" s="103" t="s">
        <v>174</v>
      </c>
      <c r="C197" s="103"/>
      <c r="D197" s="103" t="s">
        <v>175</v>
      </c>
      <c r="E197" s="104"/>
      <c r="F197" s="103"/>
      <c r="G197" s="103" t="s">
        <v>176</v>
      </c>
      <c r="H197" s="104"/>
      <c r="I197" s="103"/>
      <c r="J197" s="32" t="s">
        <v>177</v>
      </c>
      <c r="K197" s="36"/>
      <c r="L197" s="48"/>
      <c r="M197" s="48"/>
      <c r="N197" s="48"/>
      <c r="O197" s="58"/>
    </row>
    <row r="198" spans="1:15" ht="18.75" thickBot="1">
      <c r="A198" s="46"/>
      <c r="B198" s="48"/>
      <c r="C198" s="48"/>
      <c r="D198" s="48"/>
      <c r="E198" s="48"/>
      <c r="F198" s="48"/>
      <c r="G198" s="48"/>
      <c r="H198" s="48"/>
      <c r="I198" s="48"/>
      <c r="J198" s="133" t="str">
        <f>IF(M195=3,C182,IF(N195=3,G182,""))</f>
        <v>LPTS</v>
      </c>
      <c r="K198" s="134"/>
      <c r="L198" s="134"/>
      <c r="M198" s="134"/>
      <c r="N198" s="135"/>
      <c r="O198" s="58"/>
    </row>
    <row r="199" spans="1:15" ht="18.75" thickTop="1">
      <c r="A199" s="105"/>
      <c r="B199" s="106"/>
      <c r="C199" s="106"/>
      <c r="D199" s="106"/>
      <c r="E199" s="106"/>
      <c r="F199" s="106"/>
      <c r="G199" s="106"/>
      <c r="H199" s="106"/>
      <c r="I199" s="106"/>
      <c r="J199" s="113"/>
      <c r="K199" s="113"/>
      <c r="L199" s="113"/>
      <c r="M199" s="113"/>
      <c r="N199" s="113"/>
      <c r="O199" s="107"/>
    </row>
    <row r="201" spans="1:15" ht="15.75">
      <c r="A201" s="41"/>
      <c r="B201" s="4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5"/>
    </row>
    <row r="202" spans="1:15" ht="15.75">
      <c r="A202" s="46"/>
      <c r="B202" s="36"/>
      <c r="C202" s="47" t="s">
        <v>135</v>
      </c>
      <c r="D202" s="48"/>
      <c r="E202" s="48"/>
      <c r="F202" s="36"/>
      <c r="G202" s="49" t="s">
        <v>136</v>
      </c>
      <c r="H202" s="50"/>
      <c r="I202" s="118" t="s">
        <v>178</v>
      </c>
      <c r="J202" s="118"/>
      <c r="K202" s="118"/>
      <c r="L202" s="118"/>
      <c r="M202" s="118"/>
      <c r="N202" s="121"/>
      <c r="O202" s="51"/>
    </row>
    <row r="203" spans="1:15" ht="20.25">
      <c r="A203" s="46"/>
      <c r="B203" s="52"/>
      <c r="C203" s="53" t="s">
        <v>137</v>
      </c>
      <c r="D203" s="48"/>
      <c r="E203" s="48"/>
      <c r="F203" s="36"/>
      <c r="G203" s="49" t="s">
        <v>138</v>
      </c>
      <c r="H203" s="50"/>
      <c r="I203" s="118" t="s">
        <v>14</v>
      </c>
      <c r="J203" s="118"/>
      <c r="K203" s="118"/>
      <c r="L203" s="118"/>
      <c r="M203" s="118"/>
      <c r="N203" s="121"/>
      <c r="O203" s="51"/>
    </row>
    <row r="204" spans="1:15" ht="15">
      <c r="A204" s="46"/>
      <c r="B204" s="48"/>
      <c r="C204" s="54" t="s">
        <v>139</v>
      </c>
      <c r="D204" s="48"/>
      <c r="E204" s="48"/>
      <c r="F204" s="48"/>
      <c r="G204" s="49" t="s">
        <v>140</v>
      </c>
      <c r="H204" s="55"/>
      <c r="I204" s="118" t="s">
        <v>202</v>
      </c>
      <c r="J204" s="118"/>
      <c r="K204" s="118"/>
      <c r="L204" s="118"/>
      <c r="M204" s="118"/>
      <c r="N204" s="121"/>
      <c r="O204" s="51"/>
    </row>
    <row r="205" spans="1:15" ht="15.75">
      <c r="A205" s="46"/>
      <c r="B205" s="48"/>
      <c r="C205" s="48"/>
      <c r="D205" s="48"/>
      <c r="E205" s="48"/>
      <c r="F205" s="48"/>
      <c r="G205" s="49" t="s">
        <v>141</v>
      </c>
      <c r="H205" s="50"/>
      <c r="I205" s="122">
        <v>41951</v>
      </c>
      <c r="J205" s="123"/>
      <c r="K205" s="123"/>
      <c r="L205" s="56" t="s">
        <v>142</v>
      </c>
      <c r="M205" s="124">
        <v>0.5</v>
      </c>
      <c r="N205" s="121"/>
      <c r="O205" s="51"/>
    </row>
    <row r="206" spans="1:15" ht="15">
      <c r="A206" s="46"/>
      <c r="B206" s="36"/>
      <c r="C206" s="57" t="s">
        <v>143</v>
      </c>
      <c r="D206" s="48"/>
      <c r="E206" s="48"/>
      <c r="F206" s="48"/>
      <c r="G206" s="57" t="s">
        <v>143</v>
      </c>
      <c r="H206" s="48"/>
      <c r="I206" s="48"/>
      <c r="J206" s="48"/>
      <c r="K206" s="48"/>
      <c r="L206" s="48"/>
      <c r="M206" s="48"/>
      <c r="N206" s="48"/>
      <c r="O206" s="58"/>
    </row>
    <row r="207" spans="1:15" ht="15.75">
      <c r="A207" s="51"/>
      <c r="B207" s="59" t="s">
        <v>144</v>
      </c>
      <c r="C207" s="125" t="s">
        <v>97</v>
      </c>
      <c r="D207" s="126"/>
      <c r="E207" s="60"/>
      <c r="F207" s="61" t="s">
        <v>145</v>
      </c>
      <c r="G207" s="125" t="s">
        <v>17</v>
      </c>
      <c r="H207" s="127"/>
      <c r="I207" s="127"/>
      <c r="J207" s="127"/>
      <c r="K207" s="127"/>
      <c r="L207" s="127"/>
      <c r="M207" s="127"/>
      <c r="N207" s="128"/>
      <c r="O207" s="51"/>
    </row>
    <row r="208" spans="1:15" ht="15">
      <c r="A208" s="51"/>
      <c r="B208" s="62" t="s">
        <v>146</v>
      </c>
      <c r="C208" s="129" t="s">
        <v>43</v>
      </c>
      <c r="D208" s="130"/>
      <c r="E208" s="63"/>
      <c r="F208" s="64" t="s">
        <v>148</v>
      </c>
      <c r="G208" s="129" t="s">
        <v>216</v>
      </c>
      <c r="H208" s="119"/>
      <c r="I208" s="119"/>
      <c r="J208" s="119"/>
      <c r="K208" s="119"/>
      <c r="L208" s="119"/>
      <c r="M208" s="119"/>
      <c r="N208" s="120"/>
      <c r="O208" s="51"/>
    </row>
    <row r="209" spans="1:15" ht="15">
      <c r="A209" s="51"/>
      <c r="B209" s="65" t="s">
        <v>150</v>
      </c>
      <c r="C209" s="129" t="s">
        <v>44</v>
      </c>
      <c r="D209" s="130"/>
      <c r="E209" s="63"/>
      <c r="F209" s="66" t="s">
        <v>152</v>
      </c>
      <c r="G209" s="129" t="s">
        <v>215</v>
      </c>
      <c r="H209" s="119"/>
      <c r="I209" s="119"/>
      <c r="J209" s="119"/>
      <c r="K209" s="119"/>
      <c r="L209" s="119"/>
      <c r="M209" s="119"/>
      <c r="N209" s="120"/>
      <c r="O209" s="51"/>
    </row>
    <row r="210" spans="1:15" ht="15">
      <c r="A210" s="46"/>
      <c r="B210" s="67" t="s">
        <v>154</v>
      </c>
      <c r="C210" s="68"/>
      <c r="D210" s="69"/>
      <c r="E210" s="70"/>
      <c r="F210" s="67" t="s">
        <v>154</v>
      </c>
      <c r="G210" s="71"/>
      <c r="H210" s="71"/>
      <c r="I210" s="71"/>
      <c r="J210" s="71"/>
      <c r="K210" s="71"/>
      <c r="L210" s="71"/>
      <c r="M210" s="71"/>
      <c r="N210" s="71"/>
      <c r="O210" s="58"/>
    </row>
    <row r="211" spans="1:15" ht="15">
      <c r="A211" s="51"/>
      <c r="B211" s="62"/>
      <c r="C211" s="129" t="s">
        <v>215</v>
      </c>
      <c r="D211" s="130"/>
      <c r="E211" s="63"/>
      <c r="F211" s="64"/>
      <c r="G211" s="129" t="s">
        <v>215</v>
      </c>
      <c r="H211" s="119"/>
      <c r="I211" s="119"/>
      <c r="J211" s="119"/>
      <c r="K211" s="119"/>
      <c r="L211" s="119"/>
      <c r="M211" s="119"/>
      <c r="N211" s="120"/>
      <c r="O211" s="51"/>
    </row>
    <row r="212" spans="1:15" ht="15">
      <c r="A212" s="51"/>
      <c r="B212" s="72"/>
      <c r="C212" s="129" t="s">
        <v>216</v>
      </c>
      <c r="D212" s="130"/>
      <c r="E212" s="63"/>
      <c r="F212" s="73"/>
      <c r="G212" s="129" t="s">
        <v>214</v>
      </c>
      <c r="H212" s="119"/>
      <c r="I212" s="119"/>
      <c r="J212" s="119"/>
      <c r="K212" s="119"/>
      <c r="L212" s="119"/>
      <c r="M212" s="119"/>
      <c r="N212" s="120"/>
      <c r="O212" s="51"/>
    </row>
    <row r="213" spans="1:15" ht="15.75">
      <c r="A213" s="46"/>
      <c r="B213" s="48"/>
      <c r="C213" s="48"/>
      <c r="D213" s="48"/>
      <c r="E213" s="48"/>
      <c r="F213" s="74" t="s">
        <v>157</v>
      </c>
      <c r="G213" s="57"/>
      <c r="H213" s="57"/>
      <c r="I213" s="57"/>
      <c r="J213" s="48"/>
      <c r="K213" s="48"/>
      <c r="L213" s="48"/>
      <c r="M213" s="75"/>
      <c r="N213" s="36"/>
      <c r="O213" s="58"/>
    </row>
    <row r="214" spans="1:15" ht="15">
      <c r="A214" s="46"/>
      <c r="B214" s="76" t="s">
        <v>158</v>
      </c>
      <c r="C214" s="48"/>
      <c r="D214" s="48"/>
      <c r="E214" s="48"/>
      <c r="F214" s="77" t="s">
        <v>159</v>
      </c>
      <c r="G214" s="77" t="s">
        <v>160</v>
      </c>
      <c r="H214" s="77" t="s">
        <v>161</v>
      </c>
      <c r="I214" s="77" t="s">
        <v>162</v>
      </c>
      <c r="J214" s="77" t="s">
        <v>163</v>
      </c>
      <c r="K214" s="131" t="s">
        <v>164</v>
      </c>
      <c r="L214" s="132"/>
      <c r="M214" s="78" t="s">
        <v>165</v>
      </c>
      <c r="N214" s="79" t="s">
        <v>166</v>
      </c>
      <c r="O214" s="51"/>
    </row>
    <row r="215" spans="1:15" ht="15">
      <c r="A215" s="51"/>
      <c r="B215" s="80" t="s">
        <v>167</v>
      </c>
      <c r="C215" s="81" t="str">
        <f>IF(C208&gt;"",C208&amp;" - "&amp;G208,"")</f>
        <v>Järvinen Heikki - Fredriksson Kjell</v>
      </c>
      <c r="D215" s="82"/>
      <c r="E215" s="83"/>
      <c r="F215" s="84">
        <v>7</v>
      </c>
      <c r="G215" s="84">
        <v>6</v>
      </c>
      <c r="H215" s="84">
        <v>5</v>
      </c>
      <c r="I215" s="84"/>
      <c r="J215" s="84"/>
      <c r="K215" s="85">
        <f>IF(ISBLANK(F215),"",COUNTIF(F215:J215,"&gt;=0"))</f>
        <v>3</v>
      </c>
      <c r="L215" s="86">
        <f>IF(ISBLANK(F215),"",(IF(LEFT(F215,1)="-",1,0)+IF(LEFT(G215,1)="-",1,0)+IF(LEFT(H215,1)="-",1,0)+IF(LEFT(I215,1)="-",1,0)+IF(LEFT(J215,1)="-",1,0)))</f>
        <v>0</v>
      </c>
      <c r="M215" s="87">
        <f aca="true" t="shared" si="8" ref="M215:N219">IF(K215=3,1,"")</f>
        <v>1</v>
      </c>
      <c r="N215" s="88">
        <f t="shared" si="8"/>
      </c>
      <c r="O215" s="51"/>
    </row>
    <row r="216" spans="1:15" ht="15">
      <c r="A216" s="51"/>
      <c r="B216" s="80" t="s">
        <v>168</v>
      </c>
      <c r="C216" s="82" t="str">
        <f>IF(C209&gt;"",C209&amp;" - "&amp;G209,"")</f>
        <v>Voutilainen Timo - Söderberg Stefan</v>
      </c>
      <c r="D216" s="81"/>
      <c r="E216" s="83"/>
      <c r="F216" s="89">
        <v>-5</v>
      </c>
      <c r="G216" s="84">
        <v>-8</v>
      </c>
      <c r="H216" s="84">
        <v>-9</v>
      </c>
      <c r="I216" s="84"/>
      <c r="J216" s="84"/>
      <c r="K216" s="85">
        <f>IF(ISBLANK(F216),"",COUNTIF(F216:J216,"&gt;=0"))</f>
        <v>0</v>
      </c>
      <c r="L216" s="86">
        <f>IF(ISBLANK(F216),"",(IF(LEFT(F216,1)="-",1,0)+IF(LEFT(G216,1)="-",1,0)+IF(LEFT(H216,1)="-",1,0)+IF(LEFT(I216,1)="-",1,0)+IF(LEFT(J216,1)="-",1,0)))</f>
        <v>3</v>
      </c>
      <c r="M216" s="87">
        <f t="shared" si="8"/>
      </c>
      <c r="N216" s="88">
        <f t="shared" si="8"/>
        <v>1</v>
      </c>
      <c r="O216" s="51"/>
    </row>
    <row r="217" spans="1:15" ht="15">
      <c r="A217" s="51"/>
      <c r="B217" s="90" t="s">
        <v>169</v>
      </c>
      <c r="C217" s="91" t="str">
        <f>IF(C211&gt;"",C211&amp;" / "&amp;C212,"")</f>
        <v>Söderberg Stefan / Fredriksson Kjell</v>
      </c>
      <c r="D217" s="92" t="str">
        <f>IF(G211&gt;"",G211&amp;" / "&amp;G212,"")</f>
        <v>Söderberg Stefan / Söderberg Roger</v>
      </c>
      <c r="E217" s="93"/>
      <c r="F217" s="94">
        <v>-6</v>
      </c>
      <c r="G217" s="95">
        <v>-8</v>
      </c>
      <c r="H217" s="96">
        <v>-9</v>
      </c>
      <c r="I217" s="96"/>
      <c r="J217" s="96"/>
      <c r="K217" s="85">
        <f>IF(ISBLANK(F217),"",COUNTIF(F217:J217,"&gt;=0"))</f>
        <v>0</v>
      </c>
      <c r="L217" s="86">
        <f>IF(ISBLANK(F217),"",(IF(LEFT(F217,1)="-",1,0)+IF(LEFT(G217,1)="-",1,0)+IF(LEFT(H217,1)="-",1,0)+IF(LEFT(I217,1)="-",1,0)+IF(LEFT(J217,1)="-",1,0)))</f>
        <v>3</v>
      </c>
      <c r="M217" s="87">
        <f t="shared" si="8"/>
      </c>
      <c r="N217" s="88">
        <f t="shared" si="8"/>
        <v>1</v>
      </c>
      <c r="O217" s="51"/>
    </row>
    <row r="218" spans="1:15" ht="15">
      <c r="A218" s="51"/>
      <c r="B218" s="80" t="s">
        <v>170</v>
      </c>
      <c r="C218" s="82" t="str">
        <f>IF(C208&gt;"",C208&amp;" - "&amp;G209,"")</f>
        <v>Järvinen Heikki - Söderberg Stefan</v>
      </c>
      <c r="D218" s="81"/>
      <c r="E218" s="83"/>
      <c r="F218" s="97">
        <v>-4</v>
      </c>
      <c r="G218" s="84">
        <v>-4</v>
      </c>
      <c r="H218" s="84">
        <v>7</v>
      </c>
      <c r="I218" s="84">
        <v>-7</v>
      </c>
      <c r="J218" s="98"/>
      <c r="K218" s="85">
        <f>IF(ISBLANK(F218),"",COUNTIF(F218:J218,"&gt;=0"))</f>
        <v>1</v>
      </c>
      <c r="L218" s="86">
        <f>IF(ISBLANK(F218),"",(IF(LEFT(F218,1)="-",1,0)+IF(LEFT(G218,1)="-",1,0)+IF(LEFT(H218,1)="-",1,0)+IF(LEFT(I218,1)="-",1,0)+IF(LEFT(J218,1)="-",1,0)))</f>
        <v>3</v>
      </c>
      <c r="M218" s="87">
        <f t="shared" si="8"/>
      </c>
      <c r="N218" s="88">
        <f t="shared" si="8"/>
        <v>1</v>
      </c>
      <c r="O218" s="51"/>
    </row>
    <row r="219" spans="1:15" ht="15.75" thickBot="1">
      <c r="A219" s="51"/>
      <c r="B219" s="80" t="s">
        <v>171</v>
      </c>
      <c r="C219" s="82" t="str">
        <f>IF(C209&gt;"",C209&amp;" - "&amp;G208,"")</f>
        <v>Voutilainen Timo - Fredriksson Kjell</v>
      </c>
      <c r="D219" s="81"/>
      <c r="E219" s="83"/>
      <c r="F219" s="98"/>
      <c r="G219" s="84"/>
      <c r="H219" s="98"/>
      <c r="I219" s="84"/>
      <c r="J219" s="84"/>
      <c r="K219" s="85">
        <f>IF(ISBLANK(F219),"",COUNTIF(F219:J219,"&gt;=0"))</f>
      </c>
      <c r="L219" s="99">
        <f>IF(ISBLANK(F219),"",(IF(LEFT(F219,1)="-",1,0)+IF(LEFT(G219,1)="-",1,0)+IF(LEFT(H219,1)="-",1,0)+IF(LEFT(I219,1)="-",1,0)+IF(LEFT(J219,1)="-",1,0)))</f>
      </c>
      <c r="M219" s="109">
        <f t="shared" si="8"/>
      </c>
      <c r="N219" s="110">
        <f t="shared" si="8"/>
      </c>
      <c r="O219" s="51"/>
    </row>
    <row r="220" spans="1:15" ht="16.5" thickBot="1">
      <c r="A220" s="46"/>
      <c r="B220" s="48"/>
      <c r="C220" s="48"/>
      <c r="D220" s="48"/>
      <c r="E220" s="48"/>
      <c r="F220" s="48"/>
      <c r="G220" s="48"/>
      <c r="H220" s="48"/>
      <c r="I220" s="100" t="s">
        <v>172</v>
      </c>
      <c r="J220" s="101"/>
      <c r="K220" s="102">
        <f>IF(ISBLANK(D215),"",SUM(K215:K219))</f>
      </c>
      <c r="L220" s="108">
        <f>IF(ISBLANK(E215),"",SUM(L215:L219))</f>
      </c>
      <c r="M220" s="111">
        <f>IF(ISBLANK(F215),"",SUM(M215:M219))</f>
        <v>1</v>
      </c>
      <c r="N220" s="112">
        <f>IF(ISBLANK(F215),"",SUM(N215:N219))</f>
        <v>3</v>
      </c>
      <c r="O220" s="58"/>
    </row>
    <row r="221" spans="1:15" ht="15">
      <c r="A221" s="46"/>
      <c r="B221" s="47" t="s">
        <v>173</v>
      </c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58"/>
    </row>
    <row r="222" spans="1:15" ht="15">
      <c r="A222" s="46"/>
      <c r="B222" s="103" t="s">
        <v>174</v>
      </c>
      <c r="C222" s="103"/>
      <c r="D222" s="103" t="s">
        <v>175</v>
      </c>
      <c r="E222" s="104"/>
      <c r="F222" s="103"/>
      <c r="G222" s="103" t="s">
        <v>176</v>
      </c>
      <c r="H222" s="104"/>
      <c r="I222" s="103"/>
      <c r="J222" s="32" t="s">
        <v>177</v>
      </c>
      <c r="K222" s="36"/>
      <c r="L222" s="48"/>
      <c r="M222" s="48"/>
      <c r="N222" s="48"/>
      <c r="O222" s="58"/>
    </row>
    <row r="223" spans="1:15" ht="18.75" thickBot="1">
      <c r="A223" s="46"/>
      <c r="B223" s="48"/>
      <c r="C223" s="48"/>
      <c r="D223" s="48"/>
      <c r="E223" s="48"/>
      <c r="F223" s="48"/>
      <c r="G223" s="48"/>
      <c r="H223" s="48"/>
      <c r="I223" s="48"/>
      <c r="J223" s="133" t="str">
        <f>IF(M220=3,C207,IF(N220=3,G207,""))</f>
        <v>BF-78</v>
      </c>
      <c r="K223" s="134"/>
      <c r="L223" s="134"/>
      <c r="M223" s="134"/>
      <c r="N223" s="135"/>
      <c r="O223" s="58"/>
    </row>
    <row r="224" spans="1:15" ht="18.75" thickTop="1">
      <c r="A224" s="105"/>
      <c r="B224" s="106"/>
      <c r="C224" s="106"/>
      <c r="D224" s="106"/>
      <c r="E224" s="106"/>
      <c r="F224" s="106"/>
      <c r="G224" s="106"/>
      <c r="H224" s="106"/>
      <c r="I224" s="106"/>
      <c r="J224" s="113"/>
      <c r="K224" s="113"/>
      <c r="L224" s="113"/>
      <c r="M224" s="113"/>
      <c r="N224" s="113"/>
      <c r="O224" s="107"/>
    </row>
    <row r="226" spans="1:15" ht="15.75">
      <c r="A226" s="41"/>
      <c r="B226" s="42"/>
      <c r="C226" s="43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5"/>
    </row>
    <row r="227" spans="1:15" ht="15.75">
      <c r="A227" s="46"/>
      <c r="B227" s="36"/>
      <c r="C227" s="47" t="s">
        <v>135</v>
      </c>
      <c r="D227" s="48"/>
      <c r="E227" s="48"/>
      <c r="F227" s="36"/>
      <c r="G227" s="49" t="s">
        <v>136</v>
      </c>
      <c r="H227" s="50"/>
      <c r="I227" s="118" t="s">
        <v>178</v>
      </c>
      <c r="J227" s="119"/>
      <c r="K227" s="119"/>
      <c r="L227" s="119"/>
      <c r="M227" s="119"/>
      <c r="N227" s="120"/>
      <c r="O227" s="51"/>
    </row>
    <row r="228" spans="1:15" ht="20.25">
      <c r="A228" s="46"/>
      <c r="B228" s="52"/>
      <c r="C228" s="53" t="s">
        <v>137</v>
      </c>
      <c r="D228" s="48"/>
      <c r="E228" s="48"/>
      <c r="F228" s="36"/>
      <c r="G228" s="49" t="s">
        <v>138</v>
      </c>
      <c r="H228" s="50"/>
      <c r="I228" s="118" t="s">
        <v>14</v>
      </c>
      <c r="J228" s="119"/>
      <c r="K228" s="119"/>
      <c r="L228" s="119"/>
      <c r="M228" s="119"/>
      <c r="N228" s="120"/>
      <c r="O228" s="51"/>
    </row>
    <row r="229" spans="1:15" ht="15">
      <c r="A229" s="46"/>
      <c r="B229" s="48"/>
      <c r="C229" s="54" t="s">
        <v>139</v>
      </c>
      <c r="D229" s="48"/>
      <c r="E229" s="48"/>
      <c r="F229" s="48"/>
      <c r="G229" s="49" t="s">
        <v>140</v>
      </c>
      <c r="H229" s="55"/>
      <c r="I229" s="118" t="s">
        <v>217</v>
      </c>
      <c r="J229" s="118"/>
      <c r="K229" s="118"/>
      <c r="L229" s="118"/>
      <c r="M229" s="118"/>
      <c r="N229" s="121"/>
      <c r="O229" s="51"/>
    </row>
    <row r="230" spans="1:15" ht="15.75">
      <c r="A230" s="46"/>
      <c r="B230" s="48"/>
      <c r="C230" s="48"/>
      <c r="D230" s="48"/>
      <c r="E230" s="48"/>
      <c r="F230" s="48"/>
      <c r="G230" s="49" t="s">
        <v>141</v>
      </c>
      <c r="H230" s="50"/>
      <c r="I230" s="122">
        <v>41951</v>
      </c>
      <c r="J230" s="123"/>
      <c r="K230" s="123"/>
      <c r="L230" s="56" t="s">
        <v>142</v>
      </c>
      <c r="M230" s="124">
        <v>0.5</v>
      </c>
      <c r="N230" s="121"/>
      <c r="O230" s="51"/>
    </row>
    <row r="231" spans="1:15" ht="15">
      <c r="A231" s="46"/>
      <c r="B231" s="36"/>
      <c r="C231" s="57" t="s">
        <v>143</v>
      </c>
      <c r="D231" s="48"/>
      <c r="E231" s="48"/>
      <c r="F231" s="48"/>
      <c r="G231" s="57" t="s">
        <v>143</v>
      </c>
      <c r="H231" s="48"/>
      <c r="I231" s="48"/>
      <c r="J231" s="48"/>
      <c r="K231" s="48"/>
      <c r="L231" s="48"/>
      <c r="M231" s="48"/>
      <c r="N231" s="48"/>
      <c r="O231" s="58"/>
    </row>
    <row r="232" spans="1:15" ht="15.75">
      <c r="A232" s="51"/>
      <c r="B232" s="59" t="s">
        <v>144</v>
      </c>
      <c r="C232" s="125" t="s">
        <v>81</v>
      </c>
      <c r="D232" s="126"/>
      <c r="E232" s="60"/>
      <c r="F232" s="61" t="s">
        <v>145</v>
      </c>
      <c r="G232" s="125" t="s">
        <v>180</v>
      </c>
      <c r="H232" s="127"/>
      <c r="I232" s="127"/>
      <c r="J232" s="127"/>
      <c r="K232" s="127"/>
      <c r="L232" s="127"/>
      <c r="M232" s="127"/>
      <c r="N232" s="128"/>
      <c r="O232" s="51"/>
    </row>
    <row r="233" spans="1:15" ht="15">
      <c r="A233" s="51"/>
      <c r="B233" s="62" t="s">
        <v>146</v>
      </c>
      <c r="C233" s="129" t="s">
        <v>197</v>
      </c>
      <c r="D233" s="130"/>
      <c r="E233" s="63"/>
      <c r="F233" s="64" t="s">
        <v>148</v>
      </c>
      <c r="G233" s="129" t="s">
        <v>64</v>
      </c>
      <c r="H233" s="119"/>
      <c r="I233" s="119"/>
      <c r="J233" s="119"/>
      <c r="K233" s="119"/>
      <c r="L233" s="119"/>
      <c r="M233" s="119"/>
      <c r="N233" s="120"/>
      <c r="O233" s="51"/>
    </row>
    <row r="234" spans="1:15" ht="15">
      <c r="A234" s="51"/>
      <c r="B234" s="65" t="s">
        <v>150</v>
      </c>
      <c r="C234" s="129" t="s">
        <v>196</v>
      </c>
      <c r="D234" s="130"/>
      <c r="E234" s="63"/>
      <c r="F234" s="66" t="s">
        <v>152</v>
      </c>
      <c r="G234" s="129" t="s">
        <v>65</v>
      </c>
      <c r="H234" s="119"/>
      <c r="I234" s="119"/>
      <c r="J234" s="119"/>
      <c r="K234" s="119"/>
      <c r="L234" s="119"/>
      <c r="M234" s="119"/>
      <c r="N234" s="120"/>
      <c r="O234" s="51"/>
    </row>
    <row r="235" spans="1:15" ht="15">
      <c r="A235" s="46"/>
      <c r="B235" s="67" t="s">
        <v>154</v>
      </c>
      <c r="C235" s="68"/>
      <c r="D235" s="69"/>
      <c r="E235" s="70"/>
      <c r="F235" s="67" t="s">
        <v>154</v>
      </c>
      <c r="G235" s="71"/>
      <c r="H235" s="71"/>
      <c r="I235" s="71"/>
      <c r="J235" s="71"/>
      <c r="K235" s="71"/>
      <c r="L235" s="71"/>
      <c r="M235" s="71"/>
      <c r="N235" s="71"/>
      <c r="O235" s="58"/>
    </row>
    <row r="236" spans="1:15" ht="15">
      <c r="A236" s="51"/>
      <c r="B236" s="62"/>
      <c r="C236" s="129" t="s">
        <v>197</v>
      </c>
      <c r="D236" s="130"/>
      <c r="E236" s="63"/>
      <c r="F236" s="64"/>
      <c r="G236" s="129" t="s">
        <v>64</v>
      </c>
      <c r="H236" s="119"/>
      <c r="I236" s="119"/>
      <c r="J236" s="119"/>
      <c r="K236" s="119"/>
      <c r="L236" s="119"/>
      <c r="M236" s="119"/>
      <c r="N236" s="120"/>
      <c r="O236" s="51"/>
    </row>
    <row r="237" spans="1:15" ht="15">
      <c r="A237" s="51"/>
      <c r="B237" s="72"/>
      <c r="C237" s="129" t="s">
        <v>196</v>
      </c>
      <c r="D237" s="130"/>
      <c r="E237" s="63"/>
      <c r="F237" s="73"/>
      <c r="G237" s="129" t="s">
        <v>65</v>
      </c>
      <c r="H237" s="119"/>
      <c r="I237" s="119"/>
      <c r="J237" s="119"/>
      <c r="K237" s="119"/>
      <c r="L237" s="119"/>
      <c r="M237" s="119"/>
      <c r="N237" s="120"/>
      <c r="O237" s="51"/>
    </row>
    <row r="238" spans="1:15" ht="15.75">
      <c r="A238" s="46"/>
      <c r="B238" s="48"/>
      <c r="C238" s="48"/>
      <c r="D238" s="48"/>
      <c r="E238" s="48"/>
      <c r="F238" s="74" t="s">
        <v>157</v>
      </c>
      <c r="G238" s="57"/>
      <c r="H238" s="57"/>
      <c r="I238" s="57"/>
      <c r="J238" s="48"/>
      <c r="K238" s="48"/>
      <c r="L238" s="48"/>
      <c r="M238" s="75"/>
      <c r="N238" s="36"/>
      <c r="O238" s="58"/>
    </row>
    <row r="239" spans="1:15" ht="15">
      <c r="A239" s="46"/>
      <c r="B239" s="76" t="s">
        <v>158</v>
      </c>
      <c r="C239" s="48"/>
      <c r="D239" s="48"/>
      <c r="E239" s="48"/>
      <c r="F239" s="77" t="s">
        <v>159</v>
      </c>
      <c r="G239" s="77" t="s">
        <v>160</v>
      </c>
      <c r="H239" s="77" t="s">
        <v>161</v>
      </c>
      <c r="I239" s="77" t="s">
        <v>162</v>
      </c>
      <c r="J239" s="77" t="s">
        <v>163</v>
      </c>
      <c r="K239" s="131" t="s">
        <v>164</v>
      </c>
      <c r="L239" s="132"/>
      <c r="M239" s="78" t="s">
        <v>165</v>
      </c>
      <c r="N239" s="79" t="s">
        <v>166</v>
      </c>
      <c r="O239" s="51"/>
    </row>
    <row r="240" spans="1:15" ht="15">
      <c r="A240" s="51"/>
      <c r="B240" s="80" t="s">
        <v>167</v>
      </c>
      <c r="C240" s="81" t="str">
        <f>IF(C233&gt;"",C233&amp;" - "&amp;G233,"")</f>
        <v>Kurvinen Matti - Pitkänen Terho</v>
      </c>
      <c r="D240" s="82"/>
      <c r="E240" s="83"/>
      <c r="F240" s="84">
        <v>3</v>
      </c>
      <c r="G240" s="84">
        <v>8</v>
      </c>
      <c r="H240" s="84">
        <v>11</v>
      </c>
      <c r="I240" s="84"/>
      <c r="J240" s="84"/>
      <c r="K240" s="85">
        <f>IF(ISBLANK(F240),"",COUNTIF(F240:J240,"&gt;=0"))</f>
        <v>3</v>
      </c>
      <c r="L240" s="86">
        <f>IF(ISBLANK(F240),"",(IF(LEFT(F240,1)="-",1,0)+IF(LEFT(G240,1)="-",1,0)+IF(LEFT(H240,1)="-",1,0)+IF(LEFT(I240,1)="-",1,0)+IF(LEFT(J240,1)="-",1,0)))</f>
        <v>0</v>
      </c>
      <c r="M240" s="87">
        <f aca="true" t="shared" si="9" ref="M240:N244">IF(K240=3,1,"")</f>
        <v>1</v>
      </c>
      <c r="N240" s="88">
        <f t="shared" si="9"/>
      </c>
      <c r="O240" s="51"/>
    </row>
    <row r="241" spans="1:15" ht="15">
      <c r="A241" s="51"/>
      <c r="B241" s="80" t="s">
        <v>168</v>
      </c>
      <c r="C241" s="82" t="str">
        <f>IF(C234&gt;"",C234&amp;" - "&amp;G234,"")</f>
        <v>Hallbäck Thomas - Nuolioja Jouko</v>
      </c>
      <c r="D241" s="81"/>
      <c r="E241" s="83"/>
      <c r="F241" s="89">
        <v>11</v>
      </c>
      <c r="G241" s="84">
        <v>12</v>
      </c>
      <c r="H241" s="84">
        <v>-8</v>
      </c>
      <c r="I241" s="84">
        <v>-6</v>
      </c>
      <c r="J241" s="84">
        <v>9</v>
      </c>
      <c r="K241" s="85">
        <f>IF(ISBLANK(F241),"",COUNTIF(F241:J241,"&gt;=0"))</f>
        <v>3</v>
      </c>
      <c r="L241" s="86">
        <f>IF(ISBLANK(F241),"",(IF(LEFT(F241,1)="-",1,0)+IF(LEFT(G241,1)="-",1,0)+IF(LEFT(H241,1)="-",1,0)+IF(LEFT(I241,1)="-",1,0)+IF(LEFT(J241,1)="-",1,0)))</f>
        <v>2</v>
      </c>
      <c r="M241" s="87">
        <f t="shared" si="9"/>
        <v>1</v>
      </c>
      <c r="N241" s="88">
        <f t="shared" si="9"/>
      </c>
      <c r="O241" s="51"/>
    </row>
    <row r="242" spans="1:15" ht="15">
      <c r="A242" s="51"/>
      <c r="B242" s="90" t="s">
        <v>169</v>
      </c>
      <c r="C242" s="91" t="str">
        <f>IF(C236&gt;"",C236&amp;" / "&amp;C237,"")</f>
        <v>Kurvinen Matti / Hallbäck Thomas</v>
      </c>
      <c r="D242" s="92" t="str">
        <f>IF(G236&gt;"",G236&amp;" / "&amp;G237,"")</f>
        <v>Pitkänen Terho / Nuolioja Jouko</v>
      </c>
      <c r="E242" s="93"/>
      <c r="F242" s="94">
        <v>3</v>
      </c>
      <c r="G242" s="95">
        <v>-8</v>
      </c>
      <c r="H242" s="96">
        <v>9</v>
      </c>
      <c r="I242" s="96">
        <v>9</v>
      </c>
      <c r="J242" s="96"/>
      <c r="K242" s="85">
        <f>IF(ISBLANK(F242),"",COUNTIF(F242:J242,"&gt;=0"))</f>
        <v>3</v>
      </c>
      <c r="L242" s="86">
        <f>IF(ISBLANK(F242),"",(IF(LEFT(F242,1)="-",1,0)+IF(LEFT(G242,1)="-",1,0)+IF(LEFT(H242,1)="-",1,0)+IF(LEFT(I242,1)="-",1,0)+IF(LEFT(J242,1)="-",1,0)))</f>
        <v>1</v>
      </c>
      <c r="M242" s="87">
        <f t="shared" si="9"/>
        <v>1</v>
      </c>
      <c r="N242" s="88">
        <f t="shared" si="9"/>
      </c>
      <c r="O242" s="51"/>
    </row>
    <row r="243" spans="1:15" ht="15">
      <c r="A243" s="51"/>
      <c r="B243" s="80" t="s">
        <v>170</v>
      </c>
      <c r="C243" s="82" t="str">
        <f>IF(C233&gt;"",C233&amp;" - "&amp;G234,"")</f>
        <v>Kurvinen Matti - Nuolioja Jouko</v>
      </c>
      <c r="D243" s="81"/>
      <c r="E243" s="83"/>
      <c r="F243" s="97"/>
      <c r="G243" s="84"/>
      <c r="H243" s="84"/>
      <c r="I243" s="84"/>
      <c r="J243" s="98"/>
      <c r="K243" s="85">
        <f>IF(ISBLANK(F243),"",COUNTIF(F243:J243,"&gt;=0"))</f>
      </c>
      <c r="L243" s="86">
        <f>IF(ISBLANK(F243),"",(IF(LEFT(F243,1)="-",1,0)+IF(LEFT(G243,1)="-",1,0)+IF(LEFT(H243,1)="-",1,0)+IF(LEFT(I243,1)="-",1,0)+IF(LEFT(J243,1)="-",1,0)))</f>
      </c>
      <c r="M243" s="87">
        <f t="shared" si="9"/>
      </c>
      <c r="N243" s="88">
        <f t="shared" si="9"/>
      </c>
      <c r="O243" s="51"/>
    </row>
    <row r="244" spans="1:15" ht="15.75" thickBot="1">
      <c r="A244" s="51"/>
      <c r="B244" s="80" t="s">
        <v>171</v>
      </c>
      <c r="C244" s="82" t="str">
        <f>IF(C234&gt;"",C234&amp;" - "&amp;G233,"")</f>
        <v>Hallbäck Thomas - Pitkänen Terho</v>
      </c>
      <c r="D244" s="81"/>
      <c r="E244" s="83"/>
      <c r="F244" s="98"/>
      <c r="G244" s="84"/>
      <c r="H244" s="98"/>
      <c r="I244" s="84"/>
      <c r="J244" s="84"/>
      <c r="K244" s="85">
        <f>IF(ISBLANK(F244),"",COUNTIF(F244:J244,"&gt;=0"))</f>
      </c>
      <c r="L244" s="99">
        <f>IF(ISBLANK(F244),"",(IF(LEFT(F244,1)="-",1,0)+IF(LEFT(G244,1)="-",1,0)+IF(LEFT(H244,1)="-",1,0)+IF(LEFT(I244,1)="-",1,0)+IF(LEFT(J244,1)="-",1,0)))</f>
      </c>
      <c r="M244" s="109">
        <f t="shared" si="9"/>
      </c>
      <c r="N244" s="110">
        <f t="shared" si="9"/>
      </c>
      <c r="O244" s="51"/>
    </row>
    <row r="245" spans="1:15" ht="16.5" thickBot="1">
      <c r="A245" s="46"/>
      <c r="B245" s="48"/>
      <c r="C245" s="48"/>
      <c r="D245" s="48"/>
      <c r="E245" s="48"/>
      <c r="F245" s="48"/>
      <c r="G245" s="48"/>
      <c r="H245" s="48"/>
      <c r="I245" s="100" t="s">
        <v>172</v>
      </c>
      <c r="J245" s="101"/>
      <c r="K245" s="102">
        <f>IF(ISBLANK(D240),"",SUM(K240:K244))</f>
      </c>
      <c r="L245" s="108">
        <f>IF(ISBLANK(E240),"",SUM(L240:L244))</f>
      </c>
      <c r="M245" s="111">
        <f>IF(ISBLANK(F240),"",SUM(M240:M244))</f>
        <v>3</v>
      </c>
      <c r="N245" s="112">
        <f>IF(ISBLANK(F240),"",SUM(N240:N244))</f>
        <v>0</v>
      </c>
      <c r="O245" s="58"/>
    </row>
    <row r="246" spans="1:15" ht="15">
      <c r="A246" s="46"/>
      <c r="B246" s="47" t="s">
        <v>173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58"/>
    </row>
    <row r="247" spans="1:15" ht="15">
      <c r="A247" s="46"/>
      <c r="B247" s="103" t="s">
        <v>174</v>
      </c>
      <c r="C247" s="103"/>
      <c r="D247" s="103" t="s">
        <v>175</v>
      </c>
      <c r="E247" s="104"/>
      <c r="F247" s="103"/>
      <c r="G247" s="103" t="s">
        <v>176</v>
      </c>
      <c r="H247" s="104"/>
      <c r="I247" s="103"/>
      <c r="J247" s="32" t="s">
        <v>177</v>
      </c>
      <c r="K247" s="36"/>
      <c r="L247" s="48"/>
      <c r="M247" s="48"/>
      <c r="N247" s="48"/>
      <c r="O247" s="58"/>
    </row>
    <row r="248" spans="1:15" ht="18.75" thickBot="1">
      <c r="A248" s="46"/>
      <c r="B248" s="48"/>
      <c r="C248" s="48"/>
      <c r="D248" s="48"/>
      <c r="E248" s="48"/>
      <c r="F248" s="48"/>
      <c r="G248" s="48"/>
      <c r="H248" s="48"/>
      <c r="I248" s="48"/>
      <c r="J248" s="133" t="str">
        <f>IF(M245=3,C232,IF(N245=3,G232,""))</f>
        <v>MBF</v>
      </c>
      <c r="K248" s="134"/>
      <c r="L248" s="134"/>
      <c r="M248" s="134"/>
      <c r="N248" s="135"/>
      <c r="O248" s="58"/>
    </row>
    <row r="249" spans="1:15" ht="18.75" thickTop="1">
      <c r="A249" s="105"/>
      <c r="B249" s="106"/>
      <c r="C249" s="106"/>
      <c r="D249" s="106"/>
      <c r="E249" s="106"/>
      <c r="F249" s="106"/>
      <c r="G249" s="106"/>
      <c r="H249" s="106"/>
      <c r="I249" s="106"/>
      <c r="J249" s="113"/>
      <c r="K249" s="113"/>
      <c r="L249" s="113"/>
      <c r="M249" s="113"/>
      <c r="N249" s="113"/>
      <c r="O249" s="107"/>
    </row>
    <row r="251" spans="1:15" ht="15.75">
      <c r="A251" s="41"/>
      <c r="B251" s="42"/>
      <c r="C251" s="43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5"/>
    </row>
    <row r="252" spans="1:15" ht="15.75">
      <c r="A252" s="46"/>
      <c r="B252" s="36"/>
      <c r="C252" s="47" t="s">
        <v>135</v>
      </c>
      <c r="D252" s="48"/>
      <c r="E252" s="48"/>
      <c r="F252" s="36"/>
      <c r="G252" s="49" t="s">
        <v>136</v>
      </c>
      <c r="H252" s="50"/>
      <c r="I252" s="118" t="s">
        <v>178</v>
      </c>
      <c r="J252" s="119"/>
      <c r="K252" s="119"/>
      <c r="L252" s="119"/>
      <c r="M252" s="119"/>
      <c r="N252" s="120"/>
      <c r="O252" s="51"/>
    </row>
    <row r="253" spans="1:15" ht="20.25">
      <c r="A253" s="46"/>
      <c r="B253" s="52"/>
      <c r="C253" s="53" t="s">
        <v>137</v>
      </c>
      <c r="D253" s="48"/>
      <c r="E253" s="48"/>
      <c r="F253" s="36"/>
      <c r="G253" s="49" t="s">
        <v>138</v>
      </c>
      <c r="H253" s="50"/>
      <c r="I253" s="118" t="s">
        <v>14</v>
      </c>
      <c r="J253" s="119"/>
      <c r="K253" s="119"/>
      <c r="L253" s="119"/>
      <c r="M253" s="119"/>
      <c r="N253" s="120"/>
      <c r="O253" s="51"/>
    </row>
    <row r="254" spans="1:15" ht="15">
      <c r="A254" s="46"/>
      <c r="B254" s="48"/>
      <c r="C254" s="54" t="s">
        <v>139</v>
      </c>
      <c r="D254" s="48"/>
      <c r="E254" s="48"/>
      <c r="F254" s="48"/>
      <c r="G254" s="49" t="s">
        <v>140</v>
      </c>
      <c r="H254" s="55"/>
      <c r="I254" s="118" t="s">
        <v>217</v>
      </c>
      <c r="J254" s="118"/>
      <c r="K254" s="118"/>
      <c r="L254" s="118"/>
      <c r="M254" s="118"/>
      <c r="N254" s="121"/>
      <c r="O254" s="51"/>
    </row>
    <row r="255" spans="1:15" ht="15.75">
      <c r="A255" s="46"/>
      <c r="B255" s="48"/>
      <c r="C255" s="48"/>
      <c r="D255" s="48"/>
      <c r="E255" s="48"/>
      <c r="F255" s="48"/>
      <c r="G255" s="49" t="s">
        <v>141</v>
      </c>
      <c r="H255" s="50"/>
      <c r="I255" s="122">
        <v>41951</v>
      </c>
      <c r="J255" s="123"/>
      <c r="K255" s="123"/>
      <c r="L255" s="56" t="s">
        <v>142</v>
      </c>
      <c r="M255" s="124">
        <v>0.5</v>
      </c>
      <c r="N255" s="121"/>
      <c r="O255" s="51"/>
    </row>
    <row r="256" spans="1:15" ht="15">
      <c r="A256" s="46"/>
      <c r="B256" s="36"/>
      <c r="C256" s="57" t="s">
        <v>143</v>
      </c>
      <c r="D256" s="48"/>
      <c r="E256" s="48"/>
      <c r="F256" s="48"/>
      <c r="G256" s="57" t="s">
        <v>143</v>
      </c>
      <c r="H256" s="48"/>
      <c r="I256" s="48"/>
      <c r="J256" s="48"/>
      <c r="K256" s="48"/>
      <c r="L256" s="48"/>
      <c r="M256" s="48"/>
      <c r="N256" s="48"/>
      <c r="O256" s="58"/>
    </row>
    <row r="257" spans="1:15" ht="15.75">
      <c r="A257" s="51"/>
      <c r="B257" s="59" t="s">
        <v>144</v>
      </c>
      <c r="C257" s="125" t="s">
        <v>35</v>
      </c>
      <c r="D257" s="126"/>
      <c r="E257" s="60"/>
      <c r="F257" s="61" t="s">
        <v>145</v>
      </c>
      <c r="G257" s="125" t="s">
        <v>17</v>
      </c>
      <c r="H257" s="127"/>
      <c r="I257" s="127"/>
      <c r="J257" s="127"/>
      <c r="K257" s="127"/>
      <c r="L257" s="127"/>
      <c r="M257" s="127"/>
      <c r="N257" s="128"/>
      <c r="O257" s="51"/>
    </row>
    <row r="258" spans="1:15" ht="15">
      <c r="A258" s="51"/>
      <c r="B258" s="62" t="s">
        <v>146</v>
      </c>
      <c r="C258" s="129" t="s">
        <v>205</v>
      </c>
      <c r="D258" s="130"/>
      <c r="E258" s="63"/>
      <c r="F258" s="64" t="s">
        <v>148</v>
      </c>
      <c r="G258" s="129" t="s">
        <v>214</v>
      </c>
      <c r="H258" s="119"/>
      <c r="I258" s="119"/>
      <c r="J258" s="119"/>
      <c r="K258" s="119"/>
      <c r="L258" s="119"/>
      <c r="M258" s="119"/>
      <c r="N258" s="120"/>
      <c r="O258" s="51"/>
    </row>
    <row r="259" spans="1:15" ht="15">
      <c r="A259" s="51"/>
      <c r="B259" s="65" t="s">
        <v>150</v>
      </c>
      <c r="C259" s="129" t="s">
        <v>34</v>
      </c>
      <c r="D259" s="130"/>
      <c r="E259" s="63"/>
      <c r="F259" s="66" t="s">
        <v>152</v>
      </c>
      <c r="G259" s="129" t="s">
        <v>215</v>
      </c>
      <c r="H259" s="119"/>
      <c r="I259" s="119"/>
      <c r="J259" s="119"/>
      <c r="K259" s="119"/>
      <c r="L259" s="119"/>
      <c r="M259" s="119"/>
      <c r="N259" s="120"/>
      <c r="O259" s="51"/>
    </row>
    <row r="260" spans="1:15" ht="15">
      <c r="A260" s="46"/>
      <c r="B260" s="67" t="s">
        <v>154</v>
      </c>
      <c r="C260" s="68"/>
      <c r="D260" s="69"/>
      <c r="E260" s="70"/>
      <c r="F260" s="67" t="s">
        <v>154</v>
      </c>
      <c r="G260" s="71"/>
      <c r="H260" s="71"/>
      <c r="I260" s="71"/>
      <c r="J260" s="71"/>
      <c r="K260" s="71"/>
      <c r="L260" s="71"/>
      <c r="M260" s="71"/>
      <c r="N260" s="71"/>
      <c r="O260" s="58"/>
    </row>
    <row r="261" spans="1:15" ht="15">
      <c r="A261" s="51"/>
      <c r="B261" s="62"/>
      <c r="C261" s="129" t="s">
        <v>205</v>
      </c>
      <c r="D261" s="130"/>
      <c r="E261" s="63"/>
      <c r="F261" s="64"/>
      <c r="G261" s="129" t="s">
        <v>215</v>
      </c>
      <c r="H261" s="119"/>
      <c r="I261" s="119"/>
      <c r="J261" s="119"/>
      <c r="K261" s="119"/>
      <c r="L261" s="119"/>
      <c r="M261" s="119"/>
      <c r="N261" s="120"/>
      <c r="O261" s="51"/>
    </row>
    <row r="262" spans="1:15" ht="15">
      <c r="A262" s="51"/>
      <c r="B262" s="72"/>
      <c r="C262" s="129" t="s">
        <v>34</v>
      </c>
      <c r="D262" s="130"/>
      <c r="E262" s="63"/>
      <c r="F262" s="73"/>
      <c r="G262" s="129" t="s">
        <v>214</v>
      </c>
      <c r="H262" s="119"/>
      <c r="I262" s="119"/>
      <c r="J262" s="119"/>
      <c r="K262" s="119"/>
      <c r="L262" s="119"/>
      <c r="M262" s="119"/>
      <c r="N262" s="120"/>
      <c r="O262" s="51"/>
    </row>
    <row r="263" spans="1:15" ht="15.75">
      <c r="A263" s="46"/>
      <c r="B263" s="48"/>
      <c r="C263" s="48"/>
      <c r="D263" s="48"/>
      <c r="E263" s="48"/>
      <c r="F263" s="74" t="s">
        <v>157</v>
      </c>
      <c r="G263" s="57"/>
      <c r="H263" s="57"/>
      <c r="I263" s="57"/>
      <c r="J263" s="48"/>
      <c r="K263" s="48"/>
      <c r="L263" s="48"/>
      <c r="M263" s="75"/>
      <c r="N263" s="36"/>
      <c r="O263" s="58"/>
    </row>
    <row r="264" spans="1:15" ht="15">
      <c r="A264" s="46"/>
      <c r="B264" s="76" t="s">
        <v>158</v>
      </c>
      <c r="C264" s="48"/>
      <c r="D264" s="48"/>
      <c r="E264" s="48"/>
      <c r="F264" s="77" t="s">
        <v>159</v>
      </c>
      <c r="G264" s="77" t="s">
        <v>160</v>
      </c>
      <c r="H264" s="77" t="s">
        <v>161</v>
      </c>
      <c r="I264" s="77" t="s">
        <v>162</v>
      </c>
      <c r="J264" s="77" t="s">
        <v>163</v>
      </c>
      <c r="K264" s="131" t="s">
        <v>164</v>
      </c>
      <c r="L264" s="132"/>
      <c r="M264" s="78" t="s">
        <v>165</v>
      </c>
      <c r="N264" s="79" t="s">
        <v>166</v>
      </c>
      <c r="O264" s="51"/>
    </row>
    <row r="265" spans="1:15" ht="15">
      <c r="A265" s="51"/>
      <c r="B265" s="80" t="s">
        <v>167</v>
      </c>
      <c r="C265" s="81" t="str">
        <f>IF(C258&gt;"",C258&amp;" - "&amp;G258,"")</f>
        <v>Pitkänen Risto - Söderberg Roger</v>
      </c>
      <c r="D265" s="82"/>
      <c r="E265" s="83"/>
      <c r="F265" s="84">
        <v>6</v>
      </c>
      <c r="G265" s="84">
        <v>6</v>
      </c>
      <c r="H265" s="84">
        <v>6</v>
      </c>
      <c r="I265" s="84"/>
      <c r="J265" s="84"/>
      <c r="K265" s="85">
        <f>IF(ISBLANK(F265),"",COUNTIF(F265:J265,"&gt;=0"))</f>
        <v>3</v>
      </c>
      <c r="L265" s="86">
        <f>IF(ISBLANK(F265),"",(IF(LEFT(F265,1)="-",1,0)+IF(LEFT(G265,1)="-",1,0)+IF(LEFT(H265,1)="-",1,0)+IF(LEFT(I265,1)="-",1,0)+IF(LEFT(J265,1)="-",1,0)))</f>
        <v>0</v>
      </c>
      <c r="M265" s="87">
        <f aca="true" t="shared" si="10" ref="M265:N269">IF(K265=3,1,"")</f>
        <v>1</v>
      </c>
      <c r="N265" s="88">
        <f t="shared" si="10"/>
      </c>
      <c r="O265" s="51"/>
    </row>
    <row r="266" spans="1:15" ht="15">
      <c r="A266" s="51"/>
      <c r="B266" s="80" t="s">
        <v>168</v>
      </c>
      <c r="C266" s="82" t="str">
        <f>IF(C259&gt;"",C259&amp;" - "&amp;G259,"")</f>
        <v>Muinonen Julius - Söderberg Stefan</v>
      </c>
      <c r="D266" s="81"/>
      <c r="E266" s="83"/>
      <c r="F266" s="89">
        <v>5</v>
      </c>
      <c r="G266" s="84">
        <v>-9</v>
      </c>
      <c r="H266" s="84">
        <v>9</v>
      </c>
      <c r="I266" s="84">
        <v>-9</v>
      </c>
      <c r="J266" s="84">
        <v>10</v>
      </c>
      <c r="K266" s="85">
        <f>IF(ISBLANK(F266),"",COUNTIF(F266:J266,"&gt;=0"))</f>
        <v>3</v>
      </c>
      <c r="L266" s="86">
        <f>IF(ISBLANK(F266),"",(IF(LEFT(F266,1)="-",1,0)+IF(LEFT(G266,1)="-",1,0)+IF(LEFT(H266,1)="-",1,0)+IF(LEFT(I266,1)="-",1,0)+IF(LEFT(J266,1)="-",1,0)))</f>
        <v>2</v>
      </c>
      <c r="M266" s="87">
        <f t="shared" si="10"/>
        <v>1</v>
      </c>
      <c r="N266" s="88">
        <f t="shared" si="10"/>
      </c>
      <c r="O266" s="51"/>
    </row>
    <row r="267" spans="1:15" ht="15">
      <c r="A267" s="51"/>
      <c r="B267" s="90" t="s">
        <v>169</v>
      </c>
      <c r="C267" s="91" t="str">
        <f>IF(C261&gt;"",C261&amp;" / "&amp;C262,"")</f>
        <v>Pitkänen Risto / Muinonen Julius</v>
      </c>
      <c r="D267" s="92" t="str">
        <f>IF(G261&gt;"",G261&amp;" / "&amp;G262,"")</f>
        <v>Söderberg Stefan / Söderberg Roger</v>
      </c>
      <c r="E267" s="93"/>
      <c r="F267" s="94">
        <v>9</v>
      </c>
      <c r="G267" s="95">
        <v>-8</v>
      </c>
      <c r="H267" s="96">
        <v>-9</v>
      </c>
      <c r="I267" s="96">
        <v>-8</v>
      </c>
      <c r="J267" s="96"/>
      <c r="K267" s="85">
        <f>IF(ISBLANK(F267),"",COUNTIF(F267:J267,"&gt;=0"))</f>
        <v>1</v>
      </c>
      <c r="L267" s="86">
        <f>IF(ISBLANK(F267),"",(IF(LEFT(F267,1)="-",1,0)+IF(LEFT(G267,1)="-",1,0)+IF(LEFT(H267,1)="-",1,0)+IF(LEFT(I267,1)="-",1,0)+IF(LEFT(J267,1)="-",1,0)))</f>
        <v>3</v>
      </c>
      <c r="M267" s="87">
        <f t="shared" si="10"/>
      </c>
      <c r="N267" s="88">
        <f t="shared" si="10"/>
        <v>1</v>
      </c>
      <c r="O267" s="51"/>
    </row>
    <row r="268" spans="1:15" ht="15">
      <c r="A268" s="51"/>
      <c r="B268" s="80" t="s">
        <v>170</v>
      </c>
      <c r="C268" s="82" t="str">
        <f>IF(C258&gt;"",C258&amp;" - "&amp;G259,"")</f>
        <v>Pitkänen Risto - Söderberg Stefan</v>
      </c>
      <c r="D268" s="81"/>
      <c r="E268" s="83"/>
      <c r="F268" s="97">
        <v>-9</v>
      </c>
      <c r="G268" s="84">
        <v>7</v>
      </c>
      <c r="H268" s="84">
        <v>-8</v>
      </c>
      <c r="I268" s="84">
        <v>9</v>
      </c>
      <c r="J268" s="98">
        <v>-6</v>
      </c>
      <c r="K268" s="85">
        <f>IF(ISBLANK(F268),"",COUNTIF(F268:J268,"&gt;=0"))</f>
        <v>2</v>
      </c>
      <c r="L268" s="86">
        <f>IF(ISBLANK(F268),"",(IF(LEFT(F268,1)="-",1,0)+IF(LEFT(G268,1)="-",1,0)+IF(LEFT(H268,1)="-",1,0)+IF(LEFT(I268,1)="-",1,0)+IF(LEFT(J268,1)="-",1,0)))</f>
        <v>3</v>
      </c>
      <c r="M268" s="87">
        <f t="shared" si="10"/>
      </c>
      <c r="N268" s="88">
        <f t="shared" si="10"/>
        <v>1</v>
      </c>
      <c r="O268" s="51"/>
    </row>
    <row r="269" spans="1:15" ht="15.75" thickBot="1">
      <c r="A269" s="51"/>
      <c r="B269" s="80" t="s">
        <v>171</v>
      </c>
      <c r="C269" s="82" t="str">
        <f>IF(C259&gt;"",C259&amp;" - "&amp;G258,"")</f>
        <v>Muinonen Julius - Söderberg Roger</v>
      </c>
      <c r="D269" s="81"/>
      <c r="E269" s="83"/>
      <c r="F269" s="98">
        <v>8</v>
      </c>
      <c r="G269" s="84">
        <v>8</v>
      </c>
      <c r="H269" s="98">
        <v>8</v>
      </c>
      <c r="I269" s="84"/>
      <c r="J269" s="84"/>
      <c r="K269" s="85">
        <f>IF(ISBLANK(F269),"",COUNTIF(F269:J269,"&gt;=0"))</f>
        <v>3</v>
      </c>
      <c r="L269" s="99">
        <f>IF(ISBLANK(F269),"",(IF(LEFT(F269,1)="-",1,0)+IF(LEFT(G269,1)="-",1,0)+IF(LEFT(H269,1)="-",1,0)+IF(LEFT(I269,1)="-",1,0)+IF(LEFT(J269,1)="-",1,0)))</f>
        <v>0</v>
      </c>
      <c r="M269" s="109">
        <f t="shared" si="10"/>
        <v>1</v>
      </c>
      <c r="N269" s="110">
        <f t="shared" si="10"/>
      </c>
      <c r="O269" s="51"/>
    </row>
    <row r="270" spans="1:15" ht="16.5" thickBot="1">
      <c r="A270" s="46"/>
      <c r="B270" s="48"/>
      <c r="C270" s="48"/>
      <c r="D270" s="48"/>
      <c r="E270" s="48"/>
      <c r="F270" s="48"/>
      <c r="G270" s="48"/>
      <c r="H270" s="48"/>
      <c r="I270" s="100" t="s">
        <v>172</v>
      </c>
      <c r="J270" s="101"/>
      <c r="K270" s="102">
        <f>IF(ISBLANK(D265),"",SUM(K265:K269))</f>
      </c>
      <c r="L270" s="108">
        <f>IF(ISBLANK(E265),"",SUM(L265:L269))</f>
      </c>
      <c r="M270" s="111">
        <f>IF(ISBLANK(F265),"",SUM(M265:M269))</f>
        <v>3</v>
      </c>
      <c r="N270" s="112">
        <f>IF(ISBLANK(F265),"",SUM(N265:N269))</f>
        <v>2</v>
      </c>
      <c r="O270" s="58"/>
    </row>
    <row r="271" spans="1:15" ht="15">
      <c r="A271" s="46"/>
      <c r="B271" s="47" t="s">
        <v>173</v>
      </c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58"/>
    </row>
    <row r="272" spans="1:15" ht="15">
      <c r="A272" s="46"/>
      <c r="B272" s="103" t="s">
        <v>174</v>
      </c>
      <c r="C272" s="103"/>
      <c r="D272" s="103" t="s">
        <v>175</v>
      </c>
      <c r="E272" s="104"/>
      <c r="F272" s="103"/>
      <c r="G272" s="103" t="s">
        <v>176</v>
      </c>
      <c r="H272" s="104"/>
      <c r="I272" s="103"/>
      <c r="J272" s="32" t="s">
        <v>177</v>
      </c>
      <c r="K272" s="36"/>
      <c r="L272" s="48"/>
      <c r="M272" s="48"/>
      <c r="N272" s="48"/>
      <c r="O272" s="58"/>
    </row>
    <row r="273" spans="1:15" ht="18.75" thickBot="1">
      <c r="A273" s="46"/>
      <c r="B273" s="48"/>
      <c r="C273" s="48"/>
      <c r="D273" s="48"/>
      <c r="E273" s="48"/>
      <c r="F273" s="48"/>
      <c r="G273" s="48"/>
      <c r="H273" s="48"/>
      <c r="I273" s="48"/>
      <c r="J273" s="133" t="str">
        <f>IF(M270=3,C257,IF(N270=3,G257,""))</f>
        <v>LPTS</v>
      </c>
      <c r="K273" s="134"/>
      <c r="L273" s="134"/>
      <c r="M273" s="134"/>
      <c r="N273" s="135"/>
      <c r="O273" s="58"/>
    </row>
    <row r="274" spans="1:15" ht="18.75" thickTop="1">
      <c r="A274" s="105"/>
      <c r="B274" s="106"/>
      <c r="C274" s="106"/>
      <c r="D274" s="106"/>
      <c r="E274" s="106"/>
      <c r="F274" s="106"/>
      <c r="G274" s="106"/>
      <c r="H274" s="106"/>
      <c r="I274" s="106"/>
      <c r="J274" s="113"/>
      <c r="K274" s="113"/>
      <c r="L274" s="113"/>
      <c r="M274" s="113"/>
      <c r="N274" s="113"/>
      <c r="O274" s="107"/>
    </row>
    <row r="276" spans="1:15" ht="15.75">
      <c r="A276" s="41"/>
      <c r="B276" s="42"/>
      <c r="C276" s="43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5"/>
    </row>
    <row r="277" spans="1:15" ht="15.75">
      <c r="A277" s="46"/>
      <c r="B277" s="36"/>
      <c r="C277" s="47" t="s">
        <v>135</v>
      </c>
      <c r="D277" s="48"/>
      <c r="E277" s="48"/>
      <c r="F277" s="36"/>
      <c r="G277" s="49" t="s">
        <v>136</v>
      </c>
      <c r="H277" s="50"/>
      <c r="I277" s="118" t="s">
        <v>178</v>
      </c>
      <c r="J277" s="119"/>
      <c r="K277" s="119"/>
      <c r="L277" s="119"/>
      <c r="M277" s="119"/>
      <c r="N277" s="120"/>
      <c r="O277" s="51"/>
    </row>
    <row r="278" spans="1:15" ht="20.25">
      <c r="A278" s="46"/>
      <c r="B278" s="52"/>
      <c r="C278" s="53" t="s">
        <v>137</v>
      </c>
      <c r="D278" s="48"/>
      <c r="E278" s="48"/>
      <c r="F278" s="36"/>
      <c r="G278" s="49" t="s">
        <v>138</v>
      </c>
      <c r="H278" s="50"/>
      <c r="I278" s="118" t="s">
        <v>14</v>
      </c>
      <c r="J278" s="119"/>
      <c r="K278" s="119"/>
      <c r="L278" s="119"/>
      <c r="M278" s="119"/>
      <c r="N278" s="120"/>
      <c r="O278" s="51"/>
    </row>
    <row r="279" spans="1:15" ht="15">
      <c r="A279" s="46"/>
      <c r="B279" s="48"/>
      <c r="C279" s="54" t="s">
        <v>139</v>
      </c>
      <c r="D279" s="48"/>
      <c r="E279" s="48"/>
      <c r="F279" s="48"/>
      <c r="G279" s="49" t="s">
        <v>140</v>
      </c>
      <c r="H279" s="55"/>
      <c r="I279" s="118" t="s">
        <v>218</v>
      </c>
      <c r="J279" s="118"/>
      <c r="K279" s="118"/>
      <c r="L279" s="118"/>
      <c r="M279" s="118"/>
      <c r="N279" s="121"/>
      <c r="O279" s="51"/>
    </row>
    <row r="280" spans="1:15" ht="15.75">
      <c r="A280" s="46"/>
      <c r="B280" s="48"/>
      <c r="C280" s="48"/>
      <c r="D280" s="48"/>
      <c r="E280" s="48"/>
      <c r="F280" s="48"/>
      <c r="G280" s="49" t="s">
        <v>141</v>
      </c>
      <c r="H280" s="50"/>
      <c r="I280" s="122">
        <v>41951</v>
      </c>
      <c r="J280" s="123"/>
      <c r="K280" s="123"/>
      <c r="L280" s="56" t="s">
        <v>142</v>
      </c>
      <c r="M280" s="124">
        <v>0.5</v>
      </c>
      <c r="N280" s="121"/>
      <c r="O280" s="51"/>
    </row>
    <row r="281" spans="1:15" ht="15">
      <c r="A281" s="46"/>
      <c r="B281" s="36"/>
      <c r="C281" s="57" t="s">
        <v>143</v>
      </c>
      <c r="D281" s="48"/>
      <c r="E281" s="48"/>
      <c r="F281" s="48"/>
      <c r="G281" s="57" t="s">
        <v>143</v>
      </c>
      <c r="H281" s="48"/>
      <c r="I281" s="48"/>
      <c r="J281" s="48"/>
      <c r="K281" s="48"/>
      <c r="L281" s="48"/>
      <c r="M281" s="48"/>
      <c r="N281" s="48"/>
      <c r="O281" s="58"/>
    </row>
    <row r="282" spans="1:15" ht="15.75">
      <c r="A282" s="51"/>
      <c r="B282" s="59" t="s">
        <v>144</v>
      </c>
      <c r="C282" s="125" t="s">
        <v>81</v>
      </c>
      <c r="D282" s="126"/>
      <c r="E282" s="60"/>
      <c r="F282" s="61" t="s">
        <v>145</v>
      </c>
      <c r="G282" s="125" t="s">
        <v>35</v>
      </c>
      <c r="H282" s="127"/>
      <c r="I282" s="127"/>
      <c r="J282" s="127"/>
      <c r="K282" s="127"/>
      <c r="L282" s="127"/>
      <c r="M282" s="127"/>
      <c r="N282" s="128"/>
      <c r="O282" s="51"/>
    </row>
    <row r="283" spans="1:15" ht="15">
      <c r="A283" s="51"/>
      <c r="B283" s="62" t="s">
        <v>146</v>
      </c>
      <c r="C283" s="129" t="s">
        <v>196</v>
      </c>
      <c r="D283" s="130"/>
      <c r="E283" s="63"/>
      <c r="F283" s="64" t="s">
        <v>148</v>
      </c>
      <c r="G283" s="129" t="s">
        <v>205</v>
      </c>
      <c r="H283" s="119"/>
      <c r="I283" s="119"/>
      <c r="J283" s="119"/>
      <c r="K283" s="119"/>
      <c r="L283" s="119"/>
      <c r="M283" s="119"/>
      <c r="N283" s="120"/>
      <c r="O283" s="51"/>
    </row>
    <row r="284" spans="1:15" ht="15">
      <c r="A284" s="51"/>
      <c r="B284" s="65" t="s">
        <v>150</v>
      </c>
      <c r="C284" s="129" t="s">
        <v>197</v>
      </c>
      <c r="D284" s="130"/>
      <c r="E284" s="63"/>
      <c r="F284" s="66" t="s">
        <v>152</v>
      </c>
      <c r="G284" s="129" t="s">
        <v>34</v>
      </c>
      <c r="H284" s="119"/>
      <c r="I284" s="119"/>
      <c r="J284" s="119"/>
      <c r="K284" s="119"/>
      <c r="L284" s="119"/>
      <c r="M284" s="119"/>
      <c r="N284" s="120"/>
      <c r="O284" s="51"/>
    </row>
    <row r="285" spans="1:15" ht="15">
      <c r="A285" s="46"/>
      <c r="B285" s="67" t="s">
        <v>154</v>
      </c>
      <c r="C285" s="68"/>
      <c r="D285" s="69"/>
      <c r="E285" s="70"/>
      <c r="F285" s="67" t="s">
        <v>154</v>
      </c>
      <c r="G285" s="71"/>
      <c r="H285" s="71"/>
      <c r="I285" s="71"/>
      <c r="J285" s="71"/>
      <c r="K285" s="71"/>
      <c r="L285" s="71"/>
      <c r="M285" s="71"/>
      <c r="N285" s="71"/>
      <c r="O285" s="58"/>
    </row>
    <row r="286" spans="1:15" ht="15">
      <c r="A286" s="51"/>
      <c r="B286" s="62"/>
      <c r="C286" s="129" t="s">
        <v>196</v>
      </c>
      <c r="D286" s="130"/>
      <c r="E286" s="63"/>
      <c r="F286" s="64"/>
      <c r="G286" s="129" t="s">
        <v>205</v>
      </c>
      <c r="H286" s="119"/>
      <c r="I286" s="119"/>
      <c r="J286" s="119"/>
      <c r="K286" s="119"/>
      <c r="L286" s="119"/>
      <c r="M286" s="119"/>
      <c r="N286" s="120"/>
      <c r="O286" s="51"/>
    </row>
    <row r="287" spans="1:15" ht="15">
      <c r="A287" s="51"/>
      <c r="B287" s="72"/>
      <c r="C287" s="129" t="s">
        <v>197</v>
      </c>
      <c r="D287" s="130"/>
      <c r="E287" s="63"/>
      <c r="F287" s="73"/>
      <c r="G287" s="129" t="s">
        <v>34</v>
      </c>
      <c r="H287" s="119"/>
      <c r="I287" s="119"/>
      <c r="J287" s="119"/>
      <c r="K287" s="119"/>
      <c r="L287" s="119"/>
      <c r="M287" s="119"/>
      <c r="N287" s="120"/>
      <c r="O287" s="51"/>
    </row>
    <row r="288" spans="1:15" ht="15.75">
      <c r="A288" s="46"/>
      <c r="B288" s="48"/>
      <c r="C288" s="48"/>
      <c r="D288" s="48"/>
      <c r="E288" s="48"/>
      <c r="F288" s="74" t="s">
        <v>157</v>
      </c>
      <c r="G288" s="57"/>
      <c r="H288" s="57"/>
      <c r="I288" s="57"/>
      <c r="J288" s="48"/>
      <c r="K288" s="48"/>
      <c r="L288" s="48"/>
      <c r="M288" s="75"/>
      <c r="N288" s="36"/>
      <c r="O288" s="58"/>
    </row>
    <row r="289" spans="1:15" ht="15">
      <c r="A289" s="46"/>
      <c r="B289" s="76" t="s">
        <v>158</v>
      </c>
      <c r="C289" s="48"/>
      <c r="D289" s="48"/>
      <c r="E289" s="48"/>
      <c r="F289" s="77" t="s">
        <v>159</v>
      </c>
      <c r="G289" s="77" t="s">
        <v>160</v>
      </c>
      <c r="H289" s="77" t="s">
        <v>161</v>
      </c>
      <c r="I289" s="77" t="s">
        <v>162</v>
      </c>
      <c r="J289" s="77" t="s">
        <v>163</v>
      </c>
      <c r="K289" s="131" t="s">
        <v>164</v>
      </c>
      <c r="L289" s="132"/>
      <c r="M289" s="78" t="s">
        <v>165</v>
      </c>
      <c r="N289" s="79" t="s">
        <v>166</v>
      </c>
      <c r="O289" s="51"/>
    </row>
    <row r="290" spans="1:15" ht="15">
      <c r="A290" s="51"/>
      <c r="B290" s="80" t="s">
        <v>167</v>
      </c>
      <c r="C290" s="81" t="str">
        <f>IF(C283&gt;"",C283&amp;" - "&amp;G283,"")</f>
        <v>Hallbäck Thomas - Pitkänen Risto</v>
      </c>
      <c r="D290" s="82"/>
      <c r="E290" s="83"/>
      <c r="F290" s="84">
        <v>12</v>
      </c>
      <c r="G290" s="84">
        <v>-7</v>
      </c>
      <c r="H290" s="84">
        <v>-9</v>
      </c>
      <c r="I290" s="84">
        <v>7</v>
      </c>
      <c r="J290" s="84">
        <v>-9</v>
      </c>
      <c r="K290" s="85">
        <f>IF(ISBLANK(F290),"",COUNTIF(F290:J290,"&gt;=0"))</f>
        <v>2</v>
      </c>
      <c r="L290" s="86">
        <f>IF(ISBLANK(F290),"",(IF(LEFT(F290,1)="-",1,0)+IF(LEFT(G290,1)="-",1,0)+IF(LEFT(H290,1)="-",1,0)+IF(LEFT(I290,1)="-",1,0)+IF(LEFT(J290,1)="-",1,0)))</f>
        <v>3</v>
      </c>
      <c r="M290" s="87">
        <f aca="true" t="shared" si="11" ref="M290:N294">IF(K290=3,1,"")</f>
      </c>
      <c r="N290" s="88">
        <f t="shared" si="11"/>
        <v>1</v>
      </c>
      <c r="O290" s="51"/>
    </row>
    <row r="291" spans="1:15" ht="15">
      <c r="A291" s="51"/>
      <c r="B291" s="80" t="s">
        <v>168</v>
      </c>
      <c r="C291" s="82" t="str">
        <f>IF(C284&gt;"",C284&amp;" - "&amp;G284,"")</f>
        <v>Kurvinen Matti - Muinonen Julius</v>
      </c>
      <c r="D291" s="81"/>
      <c r="E291" s="83"/>
      <c r="F291" s="89">
        <v>5</v>
      </c>
      <c r="G291" s="84">
        <v>3</v>
      </c>
      <c r="H291" s="84">
        <v>11</v>
      </c>
      <c r="I291" s="84"/>
      <c r="J291" s="84"/>
      <c r="K291" s="85">
        <f>IF(ISBLANK(F291),"",COUNTIF(F291:J291,"&gt;=0"))</f>
        <v>3</v>
      </c>
      <c r="L291" s="86">
        <f>IF(ISBLANK(F291),"",(IF(LEFT(F291,1)="-",1,0)+IF(LEFT(G291,1)="-",1,0)+IF(LEFT(H291,1)="-",1,0)+IF(LEFT(I291,1)="-",1,0)+IF(LEFT(J291,1)="-",1,0)))</f>
        <v>0</v>
      </c>
      <c r="M291" s="87">
        <f t="shared" si="11"/>
        <v>1</v>
      </c>
      <c r="N291" s="88">
        <f t="shared" si="11"/>
      </c>
      <c r="O291" s="51"/>
    </row>
    <row r="292" spans="1:15" ht="15">
      <c r="A292" s="51"/>
      <c r="B292" s="90" t="s">
        <v>169</v>
      </c>
      <c r="C292" s="91" t="str">
        <f>IF(C286&gt;"",C286&amp;" / "&amp;C287,"")</f>
        <v>Hallbäck Thomas / Kurvinen Matti</v>
      </c>
      <c r="D292" s="92" t="str">
        <f>IF(G286&gt;"",G286&amp;" / "&amp;G287,"")</f>
        <v>Pitkänen Risto / Muinonen Julius</v>
      </c>
      <c r="E292" s="93"/>
      <c r="F292" s="94">
        <v>4</v>
      </c>
      <c r="G292" s="95">
        <v>9</v>
      </c>
      <c r="H292" s="96">
        <v>-8</v>
      </c>
      <c r="I292" s="96">
        <v>7</v>
      </c>
      <c r="J292" s="96"/>
      <c r="K292" s="85">
        <f>IF(ISBLANK(F292),"",COUNTIF(F292:J292,"&gt;=0"))</f>
        <v>3</v>
      </c>
      <c r="L292" s="86">
        <f>IF(ISBLANK(F292),"",(IF(LEFT(F292,1)="-",1,0)+IF(LEFT(G292,1)="-",1,0)+IF(LEFT(H292,1)="-",1,0)+IF(LEFT(I292,1)="-",1,0)+IF(LEFT(J292,1)="-",1,0)))</f>
        <v>1</v>
      </c>
      <c r="M292" s="87">
        <f t="shared" si="11"/>
        <v>1</v>
      </c>
      <c r="N292" s="88">
        <f t="shared" si="11"/>
      </c>
      <c r="O292" s="51"/>
    </row>
    <row r="293" spans="1:15" ht="15">
      <c r="A293" s="51"/>
      <c r="B293" s="80" t="s">
        <v>170</v>
      </c>
      <c r="C293" s="82" t="str">
        <f>IF(C283&gt;"",C283&amp;" - "&amp;G284,"")</f>
        <v>Hallbäck Thomas - Muinonen Julius</v>
      </c>
      <c r="D293" s="81"/>
      <c r="E293" s="83"/>
      <c r="F293" s="97">
        <v>-6</v>
      </c>
      <c r="G293" s="84">
        <v>-9</v>
      </c>
      <c r="H293" s="84">
        <v>7</v>
      </c>
      <c r="I293" s="84">
        <v>9</v>
      </c>
      <c r="J293" s="98">
        <v>-9</v>
      </c>
      <c r="K293" s="85">
        <f>IF(ISBLANK(F293),"",COUNTIF(F293:J293,"&gt;=0"))</f>
        <v>2</v>
      </c>
      <c r="L293" s="86">
        <f>IF(ISBLANK(F293),"",(IF(LEFT(F293,1)="-",1,0)+IF(LEFT(G293,1)="-",1,0)+IF(LEFT(H293,1)="-",1,0)+IF(LEFT(I293,1)="-",1,0)+IF(LEFT(J293,1)="-",1,0)))</f>
        <v>3</v>
      </c>
      <c r="M293" s="87">
        <f t="shared" si="11"/>
      </c>
      <c r="N293" s="88">
        <f t="shared" si="11"/>
        <v>1</v>
      </c>
      <c r="O293" s="51"/>
    </row>
    <row r="294" spans="1:15" ht="15.75" thickBot="1">
      <c r="A294" s="51"/>
      <c r="B294" s="80" t="s">
        <v>171</v>
      </c>
      <c r="C294" s="82" t="str">
        <f>IF(C284&gt;"",C284&amp;" - "&amp;G283,"")</f>
        <v>Kurvinen Matti - Pitkänen Risto</v>
      </c>
      <c r="D294" s="81"/>
      <c r="E294" s="83"/>
      <c r="F294" s="98">
        <v>4</v>
      </c>
      <c r="G294" s="84">
        <v>-17</v>
      </c>
      <c r="H294" s="98">
        <v>-8</v>
      </c>
      <c r="I294" s="84">
        <v>-3</v>
      </c>
      <c r="J294" s="84"/>
      <c r="K294" s="85">
        <f>IF(ISBLANK(F294),"",COUNTIF(F294:J294,"&gt;=0"))</f>
        <v>1</v>
      </c>
      <c r="L294" s="99">
        <f>IF(ISBLANK(F294),"",(IF(LEFT(F294,1)="-",1,0)+IF(LEFT(G294,1)="-",1,0)+IF(LEFT(H294,1)="-",1,0)+IF(LEFT(I294,1)="-",1,0)+IF(LEFT(J294,1)="-",1,0)))</f>
        <v>3</v>
      </c>
      <c r="M294" s="109">
        <f t="shared" si="11"/>
      </c>
      <c r="N294" s="110">
        <f t="shared" si="11"/>
        <v>1</v>
      </c>
      <c r="O294" s="51"/>
    </row>
    <row r="295" spans="1:15" ht="16.5" thickBot="1">
      <c r="A295" s="46"/>
      <c r="B295" s="48"/>
      <c r="C295" s="48"/>
      <c r="D295" s="48"/>
      <c r="E295" s="48"/>
      <c r="F295" s="48"/>
      <c r="G295" s="48"/>
      <c r="H295" s="48"/>
      <c r="I295" s="100" t="s">
        <v>172</v>
      </c>
      <c r="J295" s="101"/>
      <c r="K295" s="102">
        <f>IF(ISBLANK(D290),"",SUM(K290:K294))</f>
      </c>
      <c r="L295" s="108">
        <f>IF(ISBLANK(E290),"",SUM(L290:L294))</f>
      </c>
      <c r="M295" s="111">
        <f>IF(ISBLANK(F290),"",SUM(M290:M294))</f>
        <v>2</v>
      </c>
      <c r="N295" s="112">
        <f>IF(ISBLANK(F290),"",SUM(N290:N294))</f>
        <v>3</v>
      </c>
      <c r="O295" s="58"/>
    </row>
    <row r="296" spans="1:15" ht="15">
      <c r="A296" s="46"/>
      <c r="B296" s="47" t="s">
        <v>173</v>
      </c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58"/>
    </row>
    <row r="297" spans="1:15" ht="15">
      <c r="A297" s="46"/>
      <c r="B297" s="103" t="s">
        <v>174</v>
      </c>
      <c r="C297" s="103"/>
      <c r="D297" s="103" t="s">
        <v>175</v>
      </c>
      <c r="E297" s="104"/>
      <c r="F297" s="103"/>
      <c r="G297" s="103" t="s">
        <v>176</v>
      </c>
      <c r="H297" s="104"/>
      <c r="I297" s="103"/>
      <c r="J297" s="32" t="s">
        <v>177</v>
      </c>
      <c r="K297" s="36"/>
      <c r="L297" s="48"/>
      <c r="M297" s="48"/>
      <c r="N297" s="48"/>
      <c r="O297" s="58"/>
    </row>
    <row r="298" spans="1:15" ht="18.75" thickBot="1">
      <c r="A298" s="46"/>
      <c r="B298" s="48"/>
      <c r="C298" s="48"/>
      <c r="D298" s="48"/>
      <c r="E298" s="48"/>
      <c r="F298" s="48"/>
      <c r="G298" s="48"/>
      <c r="H298" s="48"/>
      <c r="I298" s="48"/>
      <c r="J298" s="133" t="str">
        <f>IF(M295=3,C282,IF(N295=3,G282,""))</f>
        <v>LPTS</v>
      </c>
      <c r="K298" s="134"/>
      <c r="L298" s="134"/>
      <c r="M298" s="134"/>
      <c r="N298" s="135"/>
      <c r="O298" s="58"/>
    </row>
    <row r="299" spans="1:15" ht="18.75" thickTop="1">
      <c r="A299" s="105"/>
      <c r="B299" s="106"/>
      <c r="C299" s="106"/>
      <c r="D299" s="106"/>
      <c r="E299" s="106"/>
      <c r="F299" s="106"/>
      <c r="G299" s="106"/>
      <c r="H299" s="106"/>
      <c r="I299" s="106"/>
      <c r="J299" s="113"/>
      <c r="K299" s="113"/>
      <c r="L299" s="113"/>
      <c r="M299" s="113"/>
      <c r="N299" s="113"/>
      <c r="O299" s="107"/>
    </row>
  </sheetData>
  <sheetProtection/>
  <mergeCells count="204">
    <mergeCell ref="C186:D186"/>
    <mergeCell ref="G186:N186"/>
    <mergeCell ref="C187:D187"/>
    <mergeCell ref="G187:N187"/>
    <mergeCell ref="K189:L189"/>
    <mergeCell ref="J198:N198"/>
    <mergeCell ref="M180:N180"/>
    <mergeCell ref="C182:D182"/>
    <mergeCell ref="G182:N182"/>
    <mergeCell ref="C183:D183"/>
    <mergeCell ref="G183:N183"/>
    <mergeCell ref="C184:D184"/>
    <mergeCell ref="G184:N184"/>
    <mergeCell ref="K289:L289"/>
    <mergeCell ref="J298:N298"/>
    <mergeCell ref="C284:D284"/>
    <mergeCell ref="G284:N284"/>
    <mergeCell ref="C286:D286"/>
    <mergeCell ref="G286:N286"/>
    <mergeCell ref="C287:D287"/>
    <mergeCell ref="G287:N287"/>
    <mergeCell ref="I279:N279"/>
    <mergeCell ref="I280:K280"/>
    <mergeCell ref="M280:N280"/>
    <mergeCell ref="C282:D282"/>
    <mergeCell ref="G282:N282"/>
    <mergeCell ref="C283:D283"/>
    <mergeCell ref="G283:N283"/>
    <mergeCell ref="C262:D262"/>
    <mergeCell ref="G262:N262"/>
    <mergeCell ref="K264:L264"/>
    <mergeCell ref="J273:N273"/>
    <mergeCell ref="I277:N277"/>
    <mergeCell ref="I278:N278"/>
    <mergeCell ref="C258:D258"/>
    <mergeCell ref="G258:N258"/>
    <mergeCell ref="C259:D259"/>
    <mergeCell ref="G259:N259"/>
    <mergeCell ref="C261:D261"/>
    <mergeCell ref="G261:N261"/>
    <mergeCell ref="I252:N252"/>
    <mergeCell ref="I253:N253"/>
    <mergeCell ref="I254:N254"/>
    <mergeCell ref="I255:K255"/>
    <mergeCell ref="M255:N255"/>
    <mergeCell ref="C257:D257"/>
    <mergeCell ref="G257:N257"/>
    <mergeCell ref="C236:D236"/>
    <mergeCell ref="G236:N236"/>
    <mergeCell ref="C237:D237"/>
    <mergeCell ref="G237:N237"/>
    <mergeCell ref="K239:L239"/>
    <mergeCell ref="J248:N248"/>
    <mergeCell ref="C232:D232"/>
    <mergeCell ref="G232:N232"/>
    <mergeCell ref="C233:D233"/>
    <mergeCell ref="G233:N233"/>
    <mergeCell ref="C234:D234"/>
    <mergeCell ref="G234:N234"/>
    <mergeCell ref="K214:L214"/>
    <mergeCell ref="J223:N223"/>
    <mergeCell ref="I227:N227"/>
    <mergeCell ref="I228:N228"/>
    <mergeCell ref="I229:N229"/>
    <mergeCell ref="I230:K230"/>
    <mergeCell ref="M230:N230"/>
    <mergeCell ref="C209:D209"/>
    <mergeCell ref="G209:N209"/>
    <mergeCell ref="C211:D211"/>
    <mergeCell ref="G211:N211"/>
    <mergeCell ref="C212:D212"/>
    <mergeCell ref="G212:N212"/>
    <mergeCell ref="I204:N204"/>
    <mergeCell ref="I205:K205"/>
    <mergeCell ref="M205:N205"/>
    <mergeCell ref="C207:D207"/>
    <mergeCell ref="G207:N207"/>
    <mergeCell ref="C208:D208"/>
    <mergeCell ref="G208:N208"/>
    <mergeCell ref="C162:D162"/>
    <mergeCell ref="G162:N162"/>
    <mergeCell ref="K164:L164"/>
    <mergeCell ref="J173:N173"/>
    <mergeCell ref="I202:N202"/>
    <mergeCell ref="I203:N203"/>
    <mergeCell ref="I177:N177"/>
    <mergeCell ref="I178:N178"/>
    <mergeCell ref="I179:N179"/>
    <mergeCell ref="I180:K180"/>
    <mergeCell ref="C158:D158"/>
    <mergeCell ref="G158:N158"/>
    <mergeCell ref="C159:D159"/>
    <mergeCell ref="G159:N159"/>
    <mergeCell ref="C161:D161"/>
    <mergeCell ref="G161:N161"/>
    <mergeCell ref="I152:N152"/>
    <mergeCell ref="I153:N153"/>
    <mergeCell ref="I154:N154"/>
    <mergeCell ref="I155:K155"/>
    <mergeCell ref="M155:N155"/>
    <mergeCell ref="C157:D157"/>
    <mergeCell ref="G157:N157"/>
    <mergeCell ref="C136:D136"/>
    <mergeCell ref="G136:N136"/>
    <mergeCell ref="C137:D137"/>
    <mergeCell ref="G137:N137"/>
    <mergeCell ref="K139:L139"/>
    <mergeCell ref="J148:N148"/>
    <mergeCell ref="C132:D132"/>
    <mergeCell ref="G132:N132"/>
    <mergeCell ref="C133:D133"/>
    <mergeCell ref="G133:N133"/>
    <mergeCell ref="C134:D134"/>
    <mergeCell ref="G134:N134"/>
    <mergeCell ref="K114:L114"/>
    <mergeCell ref="J123:N123"/>
    <mergeCell ref="I127:N127"/>
    <mergeCell ref="I128:N128"/>
    <mergeCell ref="I129:N129"/>
    <mergeCell ref="I130:K130"/>
    <mergeCell ref="M130:N130"/>
    <mergeCell ref="C109:D109"/>
    <mergeCell ref="G109:N109"/>
    <mergeCell ref="C111:D111"/>
    <mergeCell ref="G111:N111"/>
    <mergeCell ref="C112:D112"/>
    <mergeCell ref="G112:N112"/>
    <mergeCell ref="I104:N104"/>
    <mergeCell ref="I105:K105"/>
    <mergeCell ref="M105:N105"/>
    <mergeCell ref="C107:D107"/>
    <mergeCell ref="G107:N107"/>
    <mergeCell ref="C108:D108"/>
    <mergeCell ref="G108:N108"/>
    <mergeCell ref="C87:D87"/>
    <mergeCell ref="G87:N87"/>
    <mergeCell ref="K89:L89"/>
    <mergeCell ref="J98:N98"/>
    <mergeCell ref="I102:N102"/>
    <mergeCell ref="I103:N103"/>
    <mergeCell ref="C83:D83"/>
    <mergeCell ref="G83:N83"/>
    <mergeCell ref="C84:D84"/>
    <mergeCell ref="G84:N84"/>
    <mergeCell ref="C86:D86"/>
    <mergeCell ref="G86:N86"/>
    <mergeCell ref="I77:N77"/>
    <mergeCell ref="I78:N78"/>
    <mergeCell ref="I79:N79"/>
    <mergeCell ref="I80:K80"/>
    <mergeCell ref="M80:N80"/>
    <mergeCell ref="C82:D82"/>
    <mergeCell ref="G82:N82"/>
    <mergeCell ref="C61:D61"/>
    <mergeCell ref="G61:N61"/>
    <mergeCell ref="C62:D62"/>
    <mergeCell ref="G62:N62"/>
    <mergeCell ref="K64:L64"/>
    <mergeCell ref="J73:N73"/>
    <mergeCell ref="C57:D57"/>
    <mergeCell ref="G57:N57"/>
    <mergeCell ref="C58:D58"/>
    <mergeCell ref="G58:N58"/>
    <mergeCell ref="C59:D59"/>
    <mergeCell ref="G59:N59"/>
    <mergeCell ref="K39:L39"/>
    <mergeCell ref="J48:N48"/>
    <mergeCell ref="I52:N52"/>
    <mergeCell ref="I53:N53"/>
    <mergeCell ref="I54:N54"/>
    <mergeCell ref="I55:K55"/>
    <mergeCell ref="M55:N55"/>
    <mergeCell ref="C34:D34"/>
    <mergeCell ref="G34:N34"/>
    <mergeCell ref="C36:D36"/>
    <mergeCell ref="G36:N36"/>
    <mergeCell ref="C37:D37"/>
    <mergeCell ref="G37:N37"/>
    <mergeCell ref="I29:N29"/>
    <mergeCell ref="I30:K30"/>
    <mergeCell ref="M30:N30"/>
    <mergeCell ref="C32:D32"/>
    <mergeCell ref="G32:N32"/>
    <mergeCell ref="C33:D33"/>
    <mergeCell ref="G33:N33"/>
    <mergeCell ref="C12:D12"/>
    <mergeCell ref="G12:N12"/>
    <mergeCell ref="K14:L14"/>
    <mergeCell ref="J23:N23"/>
    <mergeCell ref="I27:N27"/>
    <mergeCell ref="I28:N28"/>
    <mergeCell ref="C8:D8"/>
    <mergeCell ref="G8:N8"/>
    <mergeCell ref="C9:D9"/>
    <mergeCell ref="G9:N9"/>
    <mergeCell ref="C11:D11"/>
    <mergeCell ref="G11:N11"/>
    <mergeCell ref="I2:N2"/>
    <mergeCell ref="I3:N3"/>
    <mergeCell ref="I4:N4"/>
    <mergeCell ref="I5:K5"/>
    <mergeCell ref="M5:N5"/>
    <mergeCell ref="C7:D7"/>
    <mergeCell ref="G7:N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gaze</dc:creator>
  <cp:keywords/>
  <dc:description/>
  <cp:lastModifiedBy>gaze</cp:lastModifiedBy>
  <cp:lastPrinted>2014-11-08T13:16:02Z</cp:lastPrinted>
  <dcterms:created xsi:type="dcterms:W3CDTF">2014-10-22T11:47:45Z</dcterms:created>
  <dcterms:modified xsi:type="dcterms:W3CDTF">2014-11-17T21:59:16Z</dcterms:modified>
  <cp:category/>
  <cp:version/>
  <cp:contentType/>
  <cp:contentStatus/>
</cp:coreProperties>
</file>